
<file path=[Content_Types].xml><?xml version="1.0" encoding="utf-8"?>
<Types xmlns="http://schemas.openxmlformats.org/package/2006/content-types">
  <Default Extension="rels" ContentType="application/vnd.openxmlformats-package.relationships+xml"/>
  <Default Extension="tiff" ContentType="image/tiff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4701"/>
  <workbookPr/>
  <mc:AlternateContent xmlns:mc="http://schemas.openxmlformats.org/markup-compatibility/2006">
    <mc:Choice Requires="x15">
      <x15ac:absPath xmlns:x15ac="http://schemas.microsoft.com/office/spreadsheetml/2010/11/ac" url="C:\Users\AsmusAL\Documents\MetC_Locals\MTS\covid-poops\data\umgc-raw\"/>
    </mc:Choice>
  </mc:AlternateContent>
  <xr:revisionPtr revIDLastSave="0" documentId="13_ncr:1_{D0ADB96B-45DC-4415-A593-C0FBC1B8AB58}" xr6:coauthVersionLast="47" xr6:coauthVersionMax="47" xr10:uidLastSave="{00000000-0000-0000-0000-000000000000}"/>
  <bookViews>
    <workbookView xWindow="2340" yWindow="0" windowWidth="19215" windowHeight="15600" activeTab="1" xr2:uid="{00000000-000D-0000-FFFF-FFFF00000000}"/>
  </bookViews>
  <sheets>
    <sheet name="Copies per ul" sheetId="2" r:id="rId1"/>
    <sheet name="ddpcr" sheetId="8" r:id="rId2"/>
    <sheet name="Layout" sheetId="9" r:id="rId3"/>
    <sheet name="Figures" sheetId="7" r:id="rId4"/>
    <sheet name="2021_05_20_Balogh_Project_005&amp;0" sheetId="3" state="hidden" r:id="rId5"/>
  </sheets>
  <definedNames>
    <definedName name="_xlnm._FilterDatabase" localSheetId="0" hidden="1">'Copies per ul'!$B$2:$E$2</definedName>
    <definedName name="_xlnm._FilterDatabase" localSheetId="1" hidden="1">ddpcr!$A$1:$BN$1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D5" i="8" l="1"/>
  <c r="D7" i="8"/>
  <c r="D9" i="8"/>
  <c r="D11" i="8"/>
  <c r="D13" i="8"/>
  <c r="D15" i="8"/>
  <c r="D17" i="8"/>
  <c r="D31" i="8"/>
  <c r="D19" i="8"/>
  <c r="D21" i="8"/>
  <c r="D23" i="8"/>
  <c r="D25" i="8"/>
  <c r="D27" i="8"/>
  <c r="D29" i="8"/>
  <c r="D33" i="8"/>
  <c r="D2" i="8"/>
  <c r="D4" i="8"/>
  <c r="D6" i="8"/>
  <c r="D8" i="8"/>
  <c r="D10" i="8"/>
  <c r="D12" i="8"/>
  <c r="D14" i="8"/>
  <c r="D16" i="8"/>
  <c r="D30" i="8"/>
  <c r="D18" i="8"/>
  <c r="D20" i="8"/>
  <c r="D22" i="8"/>
  <c r="D24" i="8"/>
  <c r="D26" i="8"/>
  <c r="D28" i="8"/>
  <c r="D32" i="8"/>
  <c r="D3" i="8"/>
  <c r="D35" i="9"/>
  <c r="D34" i="9"/>
  <c r="D33" i="9"/>
  <c r="D32" i="9"/>
  <c r="D31" i="9"/>
  <c r="D37" i="9" s="1"/>
  <c r="E37" i="9" s="1"/>
  <c r="Q27" i="9"/>
  <c r="P27" i="9"/>
  <c r="Q26" i="9"/>
  <c r="P26" i="9"/>
  <c r="Q25" i="9"/>
  <c r="P25" i="9"/>
  <c r="Q24" i="9"/>
  <c r="P24" i="9"/>
  <c r="Q23" i="9"/>
  <c r="P23" i="9"/>
  <c r="Q22" i="9"/>
  <c r="P22" i="9"/>
  <c r="Q21" i="9"/>
  <c r="P21" i="9"/>
  <c r="Q20" i="9"/>
  <c r="P20" i="9"/>
  <c r="Q19" i="9"/>
  <c r="P19" i="9"/>
  <c r="D65" i="3" l="1"/>
  <c r="D64" i="3"/>
  <c r="D63" i="3"/>
  <c r="D62" i="3"/>
  <c r="D61" i="3"/>
  <c r="D60" i="3"/>
  <c r="D59" i="3"/>
  <c r="D58" i="3"/>
  <c r="D57" i="3"/>
  <c r="D56" i="3"/>
  <c r="D55" i="3"/>
  <c r="D54" i="3"/>
  <c r="D53" i="3"/>
  <c r="D52" i="3"/>
  <c r="D51" i="3"/>
  <c r="D50" i="3"/>
  <c r="D49" i="3"/>
  <c r="D48" i="3"/>
  <c r="D47" i="3"/>
  <c r="D46" i="3"/>
  <c r="D45" i="3"/>
  <c r="D44" i="3"/>
  <c r="D43" i="3"/>
  <c r="D42" i="3"/>
  <c r="D41" i="3"/>
  <c r="D40" i="3"/>
  <c r="D39" i="3"/>
  <c r="D38" i="3"/>
  <c r="D37" i="3"/>
  <c r="D36" i="3"/>
  <c r="D35" i="3"/>
  <c r="D34" i="3"/>
  <c r="D33" i="3"/>
  <c r="D32" i="3"/>
  <c r="D31" i="3"/>
  <c r="D30" i="3"/>
  <c r="D29" i="3"/>
  <c r="D28" i="3"/>
  <c r="D27" i="3"/>
  <c r="D26" i="3"/>
  <c r="D25" i="3"/>
  <c r="D24" i="3"/>
  <c r="D23" i="3"/>
  <c r="D22" i="3"/>
  <c r="D21" i="3"/>
  <c r="D20" i="3"/>
  <c r="D19" i="3"/>
  <c r="D18" i="3"/>
  <c r="D17" i="3"/>
  <c r="D16" i="3"/>
  <c r="D15" i="3"/>
  <c r="D14" i="3"/>
  <c r="D13" i="3"/>
  <c r="D12" i="3"/>
  <c r="D11" i="3"/>
  <c r="D10" i="3"/>
  <c r="D9" i="3"/>
  <c r="D8" i="3"/>
  <c r="D7" i="3"/>
  <c r="D6" i="3"/>
  <c r="D5" i="3"/>
  <c r="D4" i="3"/>
  <c r="D3" i="3"/>
  <c r="D2" i="3"/>
</calcChain>
</file>

<file path=xl/sharedStrings.xml><?xml version="1.0" encoding="utf-8"?>
<sst xmlns="http://schemas.openxmlformats.org/spreadsheetml/2006/main" count="1304" uniqueCount="227">
  <si>
    <t>Well</t>
  </si>
  <si>
    <t>Sample</t>
  </si>
  <si>
    <t>Target</t>
  </si>
  <si>
    <t>Conc(copies/µL)</t>
  </si>
  <si>
    <t>Status</t>
  </si>
  <si>
    <t>Experiment</t>
  </si>
  <si>
    <t>SampleType</t>
  </si>
  <si>
    <t>TargetType</t>
  </si>
  <si>
    <t>Supermix</t>
  </si>
  <si>
    <t>DyeName(s)</t>
  </si>
  <si>
    <t>Copies/20µLWell</t>
  </si>
  <si>
    <t>TotalConfMax</t>
  </si>
  <si>
    <t>TotalConfMin</t>
  </si>
  <si>
    <t>PoissonConfMax</t>
  </si>
  <si>
    <t>PoissonConfMin</t>
  </si>
  <si>
    <t>Accepted Droplets</t>
  </si>
  <si>
    <t>Positives</t>
  </si>
  <si>
    <t>Negatives</t>
  </si>
  <si>
    <t>Ch1+Ch2+</t>
  </si>
  <si>
    <t>Ch1+Ch2-</t>
  </si>
  <si>
    <t>Ch1-Ch2+</t>
  </si>
  <si>
    <t>Ch1-Ch2-</t>
  </si>
  <si>
    <t>Linkage</t>
  </si>
  <si>
    <t>CNV</t>
  </si>
  <si>
    <t>TotalCNVMax</t>
  </si>
  <si>
    <t>TotalCNVMin</t>
  </si>
  <si>
    <t>PoissonCNVMax</t>
  </si>
  <si>
    <t>PoissonCNVMin</t>
  </si>
  <si>
    <t>ReferenceCopies</t>
  </si>
  <si>
    <t>UnknownCopies</t>
  </si>
  <si>
    <t>Threshold1</t>
  </si>
  <si>
    <t>Threshold2</t>
  </si>
  <si>
    <t>Threshold3</t>
  </si>
  <si>
    <t>ReferenceUsed</t>
  </si>
  <si>
    <t>Ratio</t>
  </si>
  <si>
    <t>TotalRatioMax</t>
  </si>
  <si>
    <t>TotalRatioMin</t>
  </si>
  <si>
    <t>PoissonRatioMax</t>
  </si>
  <si>
    <t>PoissonRatioMin</t>
  </si>
  <si>
    <t>Fractional Abundance</t>
  </si>
  <si>
    <t>TotalFractionalAbundanceMax</t>
  </si>
  <si>
    <t>TotalFractionalAbundanceMin</t>
  </si>
  <si>
    <t>PoissonFractionalAbundanceMax</t>
  </si>
  <si>
    <t>PoissonFractionalAbundanceMin</t>
  </si>
  <si>
    <t>MeanAmplitudeOfPositives</t>
  </si>
  <si>
    <t>MeanAmplitudeOfNegatives</t>
  </si>
  <si>
    <t>MeanAmplitudeTotal</t>
  </si>
  <si>
    <t>ExperimentComments</t>
  </si>
  <si>
    <t>MergedWells</t>
  </si>
  <si>
    <t>TotalConfidenceMax68</t>
  </si>
  <si>
    <t>TotalConfidenceMin68</t>
  </si>
  <si>
    <t>PoissonConfidenceMax68</t>
  </si>
  <si>
    <t>PoissonConfidenceMin68</t>
  </si>
  <si>
    <t>TotalCNVMax68</t>
  </si>
  <si>
    <t>TotalCNVMin68</t>
  </si>
  <si>
    <t>PoissonCNVMax68</t>
  </si>
  <si>
    <t>PoissonCNVMin68</t>
  </si>
  <si>
    <t>TotalRatioMax68</t>
  </si>
  <si>
    <t>TotalRatioMin68</t>
  </si>
  <si>
    <t>PoissonRatioMax68</t>
  </si>
  <si>
    <t>PoissonRatioMin68</t>
  </si>
  <si>
    <t>TotalFractionalAbundanceMax68</t>
  </si>
  <si>
    <t>TotalFractionalAbundanceMin68</t>
  </si>
  <si>
    <t>PoissonFractionalAbundanceMax68</t>
  </si>
  <si>
    <t>PoissonFractionalAbundanceMin68</t>
  </si>
  <si>
    <t>A01</t>
  </si>
  <si>
    <t>N1</t>
  </si>
  <si>
    <t>Manual</t>
  </si>
  <si>
    <t>DQ</t>
  </si>
  <si>
    <t>Unknown</t>
  </si>
  <si>
    <t>One-Step RT-ddPCR Kit for Probes</t>
  </si>
  <si>
    <t>FAM</t>
  </si>
  <si>
    <t>B01</t>
  </si>
  <si>
    <t>C01</t>
  </si>
  <si>
    <t>D01</t>
  </si>
  <si>
    <t>E01</t>
  </si>
  <si>
    <t>F01</t>
  </si>
  <si>
    <t>G01</t>
  </si>
  <si>
    <t>H01</t>
  </si>
  <si>
    <t>A02</t>
  </si>
  <si>
    <t>B02</t>
  </si>
  <si>
    <t>C02</t>
  </si>
  <si>
    <t>D02</t>
  </si>
  <si>
    <t>E02</t>
  </si>
  <si>
    <t>F02</t>
  </si>
  <si>
    <t>G02</t>
  </si>
  <si>
    <t>NTC</t>
  </si>
  <si>
    <t>H02</t>
  </si>
  <si>
    <t>Positive Control</t>
  </si>
  <si>
    <t>A03</t>
  </si>
  <si>
    <t>N2</t>
  </si>
  <si>
    <t>B03</t>
  </si>
  <si>
    <t>C03</t>
  </si>
  <si>
    <t>D03</t>
  </si>
  <si>
    <t>E03</t>
  </si>
  <si>
    <t>F03</t>
  </si>
  <si>
    <t>G03</t>
  </si>
  <si>
    <t>H03</t>
  </si>
  <si>
    <t>A04</t>
  </si>
  <si>
    <t>B04</t>
  </si>
  <si>
    <t>C04</t>
  </si>
  <si>
    <t>D04</t>
  </si>
  <si>
    <t>E04</t>
  </si>
  <si>
    <t>F04</t>
  </si>
  <si>
    <t>G04</t>
  </si>
  <si>
    <t>H04</t>
  </si>
  <si>
    <t>Conc(copies/µl of input sample)</t>
  </si>
  <si>
    <t>E07</t>
  </si>
  <si>
    <t>F07</t>
  </si>
  <si>
    <t>A07</t>
  </si>
  <si>
    <t>B07</t>
  </si>
  <si>
    <t>C07</t>
  </si>
  <si>
    <t>D07</t>
  </si>
  <si>
    <t>C08</t>
  </si>
  <si>
    <t>G08</t>
  </si>
  <si>
    <t>B08</t>
  </si>
  <si>
    <t>H07</t>
  </si>
  <si>
    <t>A08</t>
  </si>
  <si>
    <t>H08</t>
  </si>
  <si>
    <t>F08</t>
  </si>
  <si>
    <t>D08</t>
  </si>
  <si>
    <t>G07</t>
  </si>
  <si>
    <t>E08</t>
  </si>
  <si>
    <t>A09</t>
  </si>
  <si>
    <t>B09</t>
  </si>
  <si>
    <t>C09</t>
  </si>
  <si>
    <t>D09</t>
  </si>
  <si>
    <t>G09</t>
  </si>
  <si>
    <t>H09</t>
  </si>
  <si>
    <t>B10</t>
  </si>
  <si>
    <t>C10</t>
  </si>
  <si>
    <t>D10</t>
  </si>
  <si>
    <t>E10</t>
  </si>
  <si>
    <t>E09</t>
  </si>
  <si>
    <t>F09</t>
  </si>
  <si>
    <t>F10</t>
  </si>
  <si>
    <t>G10</t>
  </si>
  <si>
    <t>A10</t>
  </si>
  <si>
    <t>H10</t>
  </si>
  <si>
    <t>Conc (copies/uL of input sample)</t>
  </si>
  <si>
    <t>131</t>
  </si>
  <si>
    <t>132</t>
  </si>
  <si>
    <t>142</t>
  </si>
  <si>
    <t>143</t>
  </si>
  <si>
    <t>151</t>
  </si>
  <si>
    <t>152</t>
  </si>
  <si>
    <t>161</t>
  </si>
  <si>
    <t>162</t>
  </si>
  <si>
    <t>171</t>
  </si>
  <si>
    <t>172</t>
  </si>
  <si>
    <t>181</t>
  </si>
  <si>
    <t>184</t>
  </si>
  <si>
    <t>192</t>
  </si>
  <si>
    <t>193</t>
  </si>
  <si>
    <t>F591</t>
  </si>
  <si>
    <t>F101</t>
  </si>
  <si>
    <t>1211</t>
  </si>
  <si>
    <t>1212</t>
  </si>
  <si>
    <t xml:space="preserve"> </t>
  </si>
  <si>
    <t>Sample ID layout:</t>
  </si>
  <si>
    <t>Plate Map</t>
  </si>
  <si>
    <t>A</t>
  </si>
  <si>
    <t>241</t>
  </si>
  <si>
    <t>685</t>
  </si>
  <si>
    <t>B</t>
  </si>
  <si>
    <t>242</t>
  </si>
  <si>
    <t>6282</t>
  </si>
  <si>
    <t>694</t>
  </si>
  <si>
    <t>231</t>
  </si>
  <si>
    <t>C</t>
  </si>
  <si>
    <t>6255</t>
  </si>
  <si>
    <t>6283</t>
  </si>
  <si>
    <t>164</t>
  </si>
  <si>
    <t>243</t>
  </si>
  <si>
    <t>D</t>
  </si>
  <si>
    <t>6256</t>
  </si>
  <si>
    <t>6293</t>
  </si>
  <si>
    <t>173</t>
  </si>
  <si>
    <t>6251</t>
  </si>
  <si>
    <t>E</t>
  </si>
  <si>
    <t>6261</t>
  </si>
  <si>
    <t>6294</t>
  </si>
  <si>
    <t>195</t>
  </si>
  <si>
    <t>6264</t>
  </si>
  <si>
    <t>F</t>
  </si>
  <si>
    <t>6262</t>
  </si>
  <si>
    <t>6302</t>
  </si>
  <si>
    <t>203</t>
  </si>
  <si>
    <t>6281</t>
  </si>
  <si>
    <t>G</t>
  </si>
  <si>
    <t>6272</t>
  </si>
  <si>
    <t>6303</t>
  </si>
  <si>
    <t>211</t>
  </si>
  <si>
    <t>6291</t>
  </si>
  <si>
    <t>H</t>
  </si>
  <si>
    <t>6273</t>
  </si>
  <si>
    <t>221</t>
  </si>
  <si>
    <t>Well layout:</t>
  </si>
  <si>
    <t>A08-8a</t>
  </si>
  <si>
    <t>NTC-8a</t>
  </si>
  <si>
    <t>A08-8b</t>
  </si>
  <si>
    <t>NTC-8b</t>
  </si>
  <si>
    <t>Variant</t>
  </si>
  <si>
    <t>B08-8a</t>
  </si>
  <si>
    <t>B08-8b</t>
  </si>
  <si>
    <t>C08-8a</t>
  </si>
  <si>
    <t>C08-8b</t>
  </si>
  <si>
    <t>D08-8a</t>
  </si>
  <si>
    <t>D08-8b</t>
  </si>
  <si>
    <t>E08-8a</t>
  </si>
  <si>
    <t>E08-8b</t>
  </si>
  <si>
    <t>F08-8a</t>
  </si>
  <si>
    <t>F08-8b</t>
  </si>
  <si>
    <t>G08-8a</t>
  </si>
  <si>
    <t>G08-8b</t>
  </si>
  <si>
    <t>H08-8a</t>
  </si>
  <si>
    <t>Positive Control-8a</t>
  </si>
  <si>
    <t>H08-8b</t>
  </si>
  <si>
    <t>Positive Control-8b</t>
  </si>
  <si>
    <t>Per Assay (x3 for reagents needed)</t>
  </si>
  <si>
    <t>1x</t>
  </si>
  <si>
    <t>Reverse transcriptase</t>
  </si>
  <si>
    <t>300 mM DTT</t>
  </si>
  <si>
    <t>Target primers/probe</t>
  </si>
  <si>
    <t>RNase-/DNase-free water</t>
  </si>
  <si>
    <t>Sample RNA input</t>
  </si>
  <si>
    <t>Total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</si>
</sst>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0" x14ac:knownFonts="1">
    <font>
      <sz val="11"/>
      <color theme="1"/>
      <name val="Calibri"/>
      <family val="2"/>
      <scheme val="minor"/>
    </font>
    <font>
      <sz val="12"/>
      <color theme="1"/>
      <name val="Calibri"/>
      <family val="2"/>
      <scheme val="minor"/>
    </font>
    <font>
      <sz val="12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10"/>
      <name val="Verdana"/>
      <family val="2"/>
    </font>
    <font>
      <sz val="10"/>
      <color theme="1"/>
      <name val="Arial"/>
      <family val="2"/>
    </font>
    <font>
      <sz val="10"/>
      <color rgb="FF000000"/>
      <name val="Arial"/>
      <family val="2"/>
    </font>
    <font>
      <sz val="12"/>
      <color rgb="FF000000"/>
      <name val="Calibri"/>
      <family val="2"/>
    </font>
    <font>
      <b/>
      <sz val="12"/>
      <color rgb="FF000000"/>
      <name val="Calibri"/>
      <family val="2"/>
    </font>
    <font>
      <sz val="8"/>
      <name val="Calibri"/>
      <family val="2"/>
      <scheme val="minor"/>
    </font>
  </fonts>
  <fills count="6">
    <fill>
      <patternFill patternType="none"/>
    </fill>
    <fill>
      <patternFill patternType="gray125"/>
    </fill>
    <fill>
      <patternFill patternType="solid">
        <fgColor theme="7" tint="0.79998168889431442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2" tint="-9.9978637043366805E-2"/>
        <bgColor indexed="64"/>
      </patternFill>
    </fill>
  </fills>
  <borders count="21">
    <border>
      <left/>
      <right/>
      <top/>
      <bottom/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/>
      <diagonal/>
    </border>
    <border>
      <left style="thin">
        <color indexed="64"/>
      </left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/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/>
      <top style="medium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medium">
        <color indexed="64"/>
      </bottom>
      <diagonal/>
    </border>
    <border>
      <left/>
      <right style="thin">
        <color indexed="64"/>
      </right>
      <top style="thin">
        <color indexed="64"/>
      </top>
      <bottom style="medium">
        <color indexed="64"/>
      </bottom>
      <diagonal/>
    </border>
  </borders>
  <cellStyleXfs count="4">
    <xf numFmtId="0" fontId="0" fillId="0" borderId="0"/>
    <xf numFmtId="0" fontId="2" fillId="0" borderId="0"/>
    <xf numFmtId="0" fontId="4" fillId="0" borderId="0"/>
    <xf numFmtId="0" fontId="1" fillId="0" borderId="0"/>
  </cellStyleXfs>
  <cellXfs count="83">
    <xf numFmtId="0" fontId="0" fillId="0" borderId="0" xfId="0"/>
    <xf numFmtId="0" fontId="3" fillId="3" borderId="1" xfId="0" applyFont="1" applyFill="1" applyBorder="1" applyAlignment="1">
      <alignment horizontal="center" vertical="center"/>
    </xf>
    <xf numFmtId="2" fontId="3" fillId="3" borderId="1" xfId="0" applyNumberFormat="1" applyFont="1" applyFill="1" applyBorder="1" applyAlignment="1">
      <alignment horizontal="center" vertical="center"/>
    </xf>
    <xf numFmtId="2" fontId="3" fillId="0" borderId="2" xfId="0" applyNumberFormat="1" applyFont="1" applyBorder="1" applyAlignment="1">
      <alignment horizontal="center" vertical="center"/>
    </xf>
    <xf numFmtId="0" fontId="2" fillId="0" borderId="0" xfId="1"/>
    <xf numFmtId="2" fontId="0" fillId="4" borderId="1" xfId="0" applyNumberFormat="1" applyFill="1" applyBorder="1" applyAlignment="1">
      <alignment horizontal="center" vertical="center"/>
    </xf>
    <xf numFmtId="2" fontId="0" fillId="2" borderId="1" xfId="0" applyNumberFormat="1" applyFill="1" applyBorder="1" applyAlignment="1">
      <alignment horizontal="center" vertical="center"/>
    </xf>
    <xf numFmtId="0" fontId="0" fillId="4" borderId="1" xfId="0" applyFill="1" applyBorder="1" applyAlignment="1">
      <alignment horizontal="center" vertical="center"/>
    </xf>
    <xf numFmtId="0" fontId="0" fillId="2" borderId="1" xfId="0" applyFill="1" applyBorder="1" applyAlignment="1">
      <alignment horizontal="center" vertical="center"/>
    </xf>
    <xf numFmtId="0" fontId="0" fillId="0" borderId="0" xfId="0" applyAlignment="1">
      <alignment horizontal="center" vertical="center"/>
    </xf>
    <xf numFmtId="2" fontId="0" fillId="0" borderId="0" xfId="0" applyNumberFormat="1" applyAlignment="1">
      <alignment horizontal="center" vertical="center"/>
    </xf>
    <xf numFmtId="0" fontId="1" fillId="0" borderId="0" xfId="3"/>
    <xf numFmtId="0" fontId="5" fillId="0" borderId="5" xfId="3" applyFont="1" applyBorder="1"/>
    <xf numFmtId="0" fontId="5" fillId="0" borderId="6" xfId="3" applyFont="1" applyBorder="1"/>
    <xf numFmtId="0" fontId="5" fillId="0" borderId="7" xfId="3" applyFont="1" applyBorder="1"/>
    <xf numFmtId="0" fontId="5" fillId="0" borderId="8" xfId="3" applyFont="1" applyBorder="1"/>
    <xf numFmtId="0" fontId="6" fillId="2" borderId="9" xfId="3" applyFont="1" applyFill="1" applyBorder="1" applyAlignment="1">
      <alignment horizontal="center" vertical="center"/>
    </xf>
    <xf numFmtId="0" fontId="6" fillId="2" borderId="6" xfId="3" applyFont="1" applyFill="1" applyBorder="1" applyAlignment="1">
      <alignment horizontal="center" vertical="center"/>
    </xf>
    <xf numFmtId="0" fontId="1" fillId="4" borderId="6" xfId="3" applyFill="1" applyBorder="1" applyAlignment="1">
      <alignment horizontal="center" vertical="center"/>
    </xf>
    <xf numFmtId="0" fontId="1" fillId="0" borderId="6" xfId="3" applyBorder="1"/>
    <xf numFmtId="0" fontId="1" fillId="0" borderId="6" xfId="3" applyBorder="1" applyAlignment="1">
      <alignment horizontal="center" vertical="center"/>
    </xf>
    <xf numFmtId="0" fontId="1" fillId="0" borderId="7" xfId="3" applyBorder="1"/>
    <xf numFmtId="0" fontId="7" fillId="2" borderId="5" xfId="3" applyFont="1" applyFill="1" applyBorder="1" applyAlignment="1">
      <alignment horizontal="center" vertical="center"/>
    </xf>
    <xf numFmtId="0" fontId="7" fillId="2" borderId="10" xfId="3" applyFont="1" applyFill="1" applyBorder="1" applyAlignment="1">
      <alignment horizontal="center" vertical="center"/>
    </xf>
    <xf numFmtId="0" fontId="1" fillId="4" borderId="10" xfId="3" applyFill="1" applyBorder="1" applyAlignment="1">
      <alignment horizontal="center" vertical="center"/>
    </xf>
    <xf numFmtId="0" fontId="7" fillId="4" borderId="10" xfId="3" applyFont="1" applyFill="1" applyBorder="1" applyAlignment="1">
      <alignment horizontal="center" vertical="center"/>
    </xf>
    <xf numFmtId="0" fontId="1" fillId="0" borderId="10" xfId="3" applyBorder="1"/>
    <xf numFmtId="0" fontId="7" fillId="0" borderId="10" xfId="3" applyFont="1" applyBorder="1" applyAlignment="1">
      <alignment horizontal="center" vertical="center"/>
    </xf>
    <xf numFmtId="0" fontId="1" fillId="0" borderId="11" xfId="3" applyBorder="1"/>
    <xf numFmtId="0" fontId="7" fillId="2" borderId="12" xfId="3" applyFont="1" applyFill="1" applyBorder="1" applyAlignment="1">
      <alignment horizontal="center" vertical="center"/>
    </xf>
    <xf numFmtId="49" fontId="7" fillId="2" borderId="2" xfId="3" applyNumberFormat="1" applyFont="1" applyFill="1" applyBorder="1" applyAlignment="1">
      <alignment horizontal="center" vertical="center"/>
    </xf>
    <xf numFmtId="0" fontId="1" fillId="4" borderId="2" xfId="3" applyFill="1" applyBorder="1" applyAlignment="1">
      <alignment horizontal="center" vertical="center"/>
    </xf>
    <xf numFmtId="0" fontId="1" fillId="0" borderId="2" xfId="3" applyBorder="1"/>
    <xf numFmtId="0" fontId="7" fillId="2" borderId="2" xfId="3" applyFont="1" applyFill="1" applyBorder="1" applyAlignment="1">
      <alignment horizontal="center" vertical="center"/>
    </xf>
    <xf numFmtId="0" fontId="1" fillId="0" borderId="2" xfId="3" applyBorder="1" applyAlignment="1">
      <alignment horizontal="center" vertical="center"/>
    </xf>
    <xf numFmtId="0" fontId="1" fillId="0" borderId="13" xfId="3" applyBorder="1"/>
    <xf numFmtId="0" fontId="5" fillId="0" borderId="14" xfId="3" applyFont="1" applyBorder="1"/>
    <xf numFmtId="0" fontId="7" fillId="2" borderId="15" xfId="3" applyFont="1" applyFill="1" applyBorder="1" applyAlignment="1">
      <alignment horizontal="center" vertical="center"/>
    </xf>
    <xf numFmtId="0" fontId="7" fillId="2" borderId="16" xfId="3" applyFont="1" applyFill="1" applyBorder="1" applyAlignment="1">
      <alignment horizontal="center" vertical="center"/>
    </xf>
    <xf numFmtId="0" fontId="1" fillId="4" borderId="16" xfId="3" applyFill="1" applyBorder="1" applyAlignment="1">
      <alignment horizontal="center" vertical="center"/>
    </xf>
    <xf numFmtId="0" fontId="7" fillId="4" borderId="16" xfId="3" applyFont="1" applyFill="1" applyBorder="1" applyAlignment="1">
      <alignment horizontal="center" vertical="center"/>
    </xf>
    <xf numFmtId="0" fontId="1" fillId="0" borderId="16" xfId="3" applyBorder="1"/>
    <xf numFmtId="0" fontId="7" fillId="0" borderId="16" xfId="3" applyFont="1" applyBorder="1" applyAlignment="1">
      <alignment horizontal="center" vertical="center"/>
    </xf>
    <xf numFmtId="0" fontId="1" fillId="0" borderId="17" xfId="3" applyBorder="1"/>
    <xf numFmtId="0" fontId="1" fillId="0" borderId="0" xfId="3" applyAlignment="1">
      <alignment horizontal="center" vertical="center"/>
    </xf>
    <xf numFmtId="0" fontId="5" fillId="0" borderId="0" xfId="3" applyFont="1"/>
    <xf numFmtId="0" fontId="5" fillId="0" borderId="6" xfId="3" applyFont="1" applyBorder="1" applyAlignment="1">
      <alignment horizontal="center" vertical="center"/>
    </xf>
    <xf numFmtId="0" fontId="6" fillId="2" borderId="5" xfId="3" applyFont="1" applyFill="1" applyBorder="1" applyAlignment="1">
      <alignment horizontal="center" vertical="center"/>
    </xf>
    <xf numFmtId="0" fontId="6" fillId="2" borderId="10" xfId="3" applyFont="1" applyFill="1" applyBorder="1" applyAlignment="1">
      <alignment horizontal="center" vertical="center"/>
    </xf>
    <xf numFmtId="0" fontId="6" fillId="2" borderId="18" xfId="3" applyFont="1" applyFill="1" applyBorder="1" applyAlignment="1">
      <alignment horizontal="center" vertical="center"/>
    </xf>
    <xf numFmtId="0" fontId="1" fillId="4" borderId="5" xfId="3" applyFill="1" applyBorder="1" applyAlignment="1">
      <alignment horizontal="center" vertical="center"/>
    </xf>
    <xf numFmtId="0" fontId="1" fillId="4" borderId="11" xfId="3" applyFill="1" applyBorder="1" applyAlignment="1">
      <alignment horizontal="center" vertical="center"/>
    </xf>
    <xf numFmtId="0" fontId="7" fillId="2" borderId="3" xfId="3" applyFont="1" applyFill="1" applyBorder="1" applyAlignment="1">
      <alignment horizontal="center" vertical="center"/>
    </xf>
    <xf numFmtId="0" fontId="1" fillId="4" borderId="12" xfId="3" applyFill="1" applyBorder="1" applyAlignment="1">
      <alignment horizontal="center" vertical="center"/>
    </xf>
    <xf numFmtId="0" fontId="7" fillId="4" borderId="2" xfId="3" applyFont="1" applyFill="1" applyBorder="1" applyAlignment="1">
      <alignment horizontal="center" vertical="center"/>
    </xf>
    <xf numFmtId="0" fontId="7" fillId="4" borderId="13" xfId="3" applyFont="1" applyFill="1" applyBorder="1" applyAlignment="1">
      <alignment horizontal="center" vertical="center"/>
    </xf>
    <xf numFmtId="0" fontId="7" fillId="4" borderId="12" xfId="3" applyFont="1" applyFill="1" applyBorder="1" applyAlignment="1">
      <alignment horizontal="center" vertical="center"/>
    </xf>
    <xf numFmtId="0" fontId="1" fillId="4" borderId="13" xfId="3" applyFill="1" applyBorder="1" applyAlignment="1">
      <alignment horizontal="center" vertical="center"/>
    </xf>
    <xf numFmtId="0" fontId="7" fillId="2" borderId="19" xfId="3" applyFont="1" applyFill="1" applyBorder="1" applyAlignment="1">
      <alignment horizontal="center" vertical="center"/>
    </xf>
    <xf numFmtId="0" fontId="1" fillId="4" borderId="15" xfId="3" applyFill="1" applyBorder="1" applyAlignment="1">
      <alignment horizontal="center" vertical="center"/>
    </xf>
    <xf numFmtId="0" fontId="7" fillId="4" borderId="17" xfId="3" applyFont="1" applyFill="1" applyBorder="1" applyAlignment="1">
      <alignment horizontal="center" vertical="center"/>
    </xf>
    <xf numFmtId="0" fontId="7" fillId="4" borderId="15" xfId="3" applyFont="1" applyFill="1" applyBorder="1" applyAlignment="1">
      <alignment horizontal="center" vertical="center"/>
    </xf>
    <xf numFmtId="0" fontId="1" fillId="0" borderId="9" xfId="3" applyBorder="1"/>
    <xf numFmtId="0" fontId="6" fillId="0" borderId="6" xfId="3" applyFont="1" applyBorder="1"/>
    <xf numFmtId="0" fontId="6" fillId="0" borderId="10" xfId="3" applyFont="1" applyBorder="1"/>
    <xf numFmtId="0" fontId="6" fillId="0" borderId="11" xfId="3" applyFont="1" applyBorder="1"/>
    <xf numFmtId="0" fontId="6" fillId="0" borderId="0" xfId="3" applyFont="1"/>
    <xf numFmtId="0" fontId="5" fillId="0" borderId="11" xfId="3" applyFont="1" applyBorder="1"/>
    <xf numFmtId="0" fontId="7" fillId="0" borderId="4" xfId="3" applyFont="1" applyBorder="1"/>
    <xf numFmtId="0" fontId="7" fillId="5" borderId="13" xfId="3" applyFont="1" applyFill="1" applyBorder="1"/>
    <xf numFmtId="0" fontId="7" fillId="0" borderId="0" xfId="3" applyFont="1"/>
    <xf numFmtId="0" fontId="5" fillId="0" borderId="12" xfId="3" applyFont="1" applyBorder="1"/>
    <xf numFmtId="0" fontId="5" fillId="0" borderId="13" xfId="3" applyFont="1" applyBorder="1"/>
    <xf numFmtId="0" fontId="7" fillId="5" borderId="4" xfId="3" applyFont="1" applyFill="1" applyBorder="1"/>
    <xf numFmtId="0" fontId="5" fillId="0" borderId="15" xfId="3" applyFont="1" applyBorder="1"/>
    <xf numFmtId="0" fontId="5" fillId="0" borderId="17" xfId="3" applyFont="1" applyBorder="1"/>
    <xf numFmtId="0" fontId="7" fillId="0" borderId="20" xfId="3" applyFont="1" applyBorder="1"/>
    <xf numFmtId="0" fontId="7" fillId="0" borderId="17" xfId="3" applyFont="1" applyBorder="1"/>
    <xf numFmtId="0" fontId="1" fillId="2" borderId="0" xfId="3" applyFill="1"/>
    <xf numFmtId="0" fontId="1" fillId="4" borderId="0" xfId="3" applyFill="1"/>
    <xf numFmtId="0" fontId="6" fillId="0" borderId="0" xfId="3" applyFont="1" applyAlignment="1">
      <alignment horizontal="center"/>
    </xf>
    <xf numFmtId="0" fontId="8" fillId="0" borderId="0" xfId="3" applyFont="1" applyAlignment="1">
      <alignment horizontal="center"/>
    </xf>
    <xf numFmtId="0" fontId="8" fillId="0" borderId="0" xfId="3" applyFont="1" applyAlignment="1">
      <alignment horizontal="center" wrapText="1"/>
    </xf>
  </cellXfs>
  <cellStyles count="4">
    <cellStyle name="Normal" xfId="0" builtinId="0"/>
    <cellStyle name="Normal 2" xfId="1" xr:uid="{1C4AADE8-AB74-4143-8541-7C992DD937E4}"/>
    <cellStyle name="Normal 3" xfId="2" xr:uid="{1B3B83CA-1A4B-8440-936B-87F1D8992BEE}"/>
    <cellStyle name="Normal 4" xfId="3" xr:uid="{BD2126F9-C21C-5C40-A150-1E978DC8CCBE}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styles" Target="styles.xml"/><Relationship Id="rId12" Type="http://schemas.openxmlformats.org/officeDocument/2006/relationships/customXml" Target="../customXml/item3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theme" Target="theme/theme1.xml"/><Relationship Id="rId11" Type="http://schemas.openxmlformats.org/officeDocument/2006/relationships/customXml" Target="../customXml/item2.xml"/><Relationship Id="rId5" Type="http://schemas.openxmlformats.org/officeDocument/2006/relationships/worksheet" Target="worksheets/sheet5.xml"/><Relationship Id="rId10" Type="http://schemas.openxmlformats.org/officeDocument/2006/relationships/customXml" Target="../customXml/item1.xml"/><Relationship Id="rId4" Type="http://schemas.openxmlformats.org/officeDocument/2006/relationships/worksheet" Target="worksheets/sheet4.xml"/><Relationship Id="rId9" Type="http://schemas.openxmlformats.org/officeDocument/2006/relationships/calcChain" Target="calcChain.xml"/></Relationships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tiff"/><Relationship Id="rId1" Type="http://schemas.openxmlformats.org/officeDocument/2006/relationships/image" Target="../media/image1.tif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9</xdr:col>
      <xdr:colOff>381000</xdr:colOff>
      <xdr:row>28</xdr:row>
      <xdr:rowOff>127000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976483A5-8288-6942-AD37-2841316ECB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7810500" cy="5461000"/>
        </a:xfrm>
        <a:prstGeom prst="rect">
          <a:avLst/>
        </a:prstGeom>
      </xdr:spPr>
    </xdr:pic>
    <xdr:clientData/>
  </xdr:twoCellAnchor>
  <xdr:twoCellAnchor editAs="oneCell">
    <xdr:from>
      <xdr:col>9</xdr:col>
      <xdr:colOff>812800</xdr:colOff>
      <xdr:row>8</xdr:row>
      <xdr:rowOff>63500</xdr:rowOff>
    </xdr:from>
    <xdr:to>
      <xdr:col>20</xdr:col>
      <xdr:colOff>762000</xdr:colOff>
      <xdr:row>24</xdr:row>
      <xdr:rowOff>88900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ADD99F2A-DB81-8349-AAEA-0682020C556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8242300" y="1587500"/>
          <a:ext cx="9029700" cy="307340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3A09727-9CC7-6B4C-B367-EC63E4B5A30C}">
  <dimension ref="B2:E34"/>
  <sheetViews>
    <sheetView showGridLines="0" zoomScale="130" zoomScaleNormal="130" workbookViewId="0">
      <selection activeCell="G8" sqref="G8"/>
    </sheetView>
  </sheetViews>
  <sheetFormatPr defaultColWidth="10.85546875" defaultRowHeight="15" x14ac:dyDescent="0.25"/>
  <cols>
    <col min="2" max="2" width="10.85546875" style="9"/>
    <col min="3" max="3" width="13.42578125" style="9" bestFit="1" customWidth="1"/>
    <col min="4" max="4" width="10.85546875" style="9"/>
    <col min="5" max="5" width="30.85546875" style="10" bestFit="1" customWidth="1"/>
  </cols>
  <sheetData>
    <row r="2" spans="2:5" x14ac:dyDescent="0.25">
      <c r="B2" s="1" t="s">
        <v>0</v>
      </c>
      <c r="C2" s="1" t="s">
        <v>1</v>
      </c>
      <c r="D2" s="1" t="s">
        <v>2</v>
      </c>
      <c r="E2" s="2" t="s">
        <v>106</v>
      </c>
    </row>
    <row r="3" spans="2:5" x14ac:dyDescent="0.25">
      <c r="B3" s="7" t="s">
        <v>89</v>
      </c>
      <c r="C3" s="7" t="s">
        <v>162</v>
      </c>
      <c r="D3" s="7" t="s">
        <v>66</v>
      </c>
      <c r="E3" s="5">
        <v>6.9685020446777397</v>
      </c>
    </row>
    <row r="4" spans="2:5" x14ac:dyDescent="0.25">
      <c r="B4" s="8" t="s">
        <v>65</v>
      </c>
      <c r="C4" s="8" t="s">
        <v>162</v>
      </c>
      <c r="D4" s="8" t="s">
        <v>90</v>
      </c>
      <c r="E4" s="6">
        <v>71.943212890625006</v>
      </c>
    </row>
    <row r="5" spans="2:5" x14ac:dyDescent="0.25">
      <c r="B5" s="7" t="s">
        <v>91</v>
      </c>
      <c r="C5" s="7" t="s">
        <v>165</v>
      </c>
      <c r="D5" s="7" t="s">
        <v>66</v>
      </c>
      <c r="E5" s="5">
        <v>14.995956420898441</v>
      </c>
    </row>
    <row r="6" spans="2:5" x14ac:dyDescent="0.25">
      <c r="B6" s="8" t="s">
        <v>72</v>
      </c>
      <c r="C6" s="8" t="s">
        <v>165</v>
      </c>
      <c r="D6" s="8" t="s">
        <v>90</v>
      </c>
      <c r="E6" s="6">
        <v>20.675492858886802</v>
      </c>
    </row>
    <row r="7" spans="2:5" x14ac:dyDescent="0.25">
      <c r="B7" s="7" t="s">
        <v>92</v>
      </c>
      <c r="C7" s="7" t="s">
        <v>170</v>
      </c>
      <c r="D7" s="7" t="s">
        <v>66</v>
      </c>
      <c r="E7" s="5">
        <v>2.6489627838134799</v>
      </c>
    </row>
    <row r="8" spans="2:5" x14ac:dyDescent="0.25">
      <c r="B8" s="8" t="s">
        <v>73</v>
      </c>
      <c r="C8" s="8" t="s">
        <v>170</v>
      </c>
      <c r="D8" s="8" t="s">
        <v>90</v>
      </c>
      <c r="E8" s="6">
        <v>6.5573684692382797</v>
      </c>
    </row>
    <row r="9" spans="2:5" x14ac:dyDescent="0.25">
      <c r="B9" s="7" t="s">
        <v>93</v>
      </c>
      <c r="C9" s="7" t="s">
        <v>175</v>
      </c>
      <c r="D9" s="7" t="s">
        <v>66</v>
      </c>
      <c r="E9" s="5">
        <v>3.16610164642334</v>
      </c>
    </row>
    <row r="10" spans="2:5" x14ac:dyDescent="0.25">
      <c r="B10" s="8" t="s">
        <v>74</v>
      </c>
      <c r="C10" s="8" t="s">
        <v>175</v>
      </c>
      <c r="D10" s="8" t="s">
        <v>90</v>
      </c>
      <c r="E10" s="6">
        <v>6.51901397705078</v>
      </c>
    </row>
    <row r="11" spans="2:5" x14ac:dyDescent="0.25">
      <c r="B11" s="7" t="s">
        <v>94</v>
      </c>
      <c r="C11" s="7" t="s">
        <v>180</v>
      </c>
      <c r="D11" s="7" t="s">
        <v>66</v>
      </c>
      <c r="E11" s="5">
        <v>7.9939338684082006</v>
      </c>
    </row>
    <row r="12" spans="2:5" x14ac:dyDescent="0.25">
      <c r="B12" s="8" t="s">
        <v>75</v>
      </c>
      <c r="C12" s="8" t="s">
        <v>180</v>
      </c>
      <c r="D12" s="8" t="s">
        <v>90</v>
      </c>
      <c r="E12" s="6">
        <v>8.9642448425293004</v>
      </c>
    </row>
    <row r="13" spans="2:5" x14ac:dyDescent="0.25">
      <c r="B13" s="7" t="s">
        <v>95</v>
      </c>
      <c r="C13" s="7" t="s">
        <v>185</v>
      </c>
      <c r="D13" s="7" t="s">
        <v>66</v>
      </c>
      <c r="E13" s="5">
        <v>6.0025680541992203</v>
      </c>
    </row>
    <row r="14" spans="2:5" x14ac:dyDescent="0.25">
      <c r="B14" s="8" t="s">
        <v>76</v>
      </c>
      <c r="C14" s="8" t="s">
        <v>185</v>
      </c>
      <c r="D14" s="8" t="s">
        <v>90</v>
      </c>
      <c r="E14" s="6">
        <v>7.8131881713867202</v>
      </c>
    </row>
    <row r="15" spans="2:5" x14ac:dyDescent="0.25">
      <c r="B15" s="7" t="s">
        <v>96</v>
      </c>
      <c r="C15" s="7" t="s">
        <v>190</v>
      </c>
      <c r="D15" s="7" t="s">
        <v>66</v>
      </c>
      <c r="E15" s="5">
        <v>2.4613073348998999</v>
      </c>
    </row>
    <row r="16" spans="2:5" x14ac:dyDescent="0.25">
      <c r="B16" s="8" t="s">
        <v>77</v>
      </c>
      <c r="C16" s="8" t="s">
        <v>190</v>
      </c>
      <c r="D16" s="8" t="s">
        <v>90</v>
      </c>
      <c r="E16" s="6">
        <v>4.3411026000976598</v>
      </c>
    </row>
    <row r="17" spans="2:5" x14ac:dyDescent="0.25">
      <c r="B17" s="7" t="s">
        <v>97</v>
      </c>
      <c r="C17" s="7" t="s">
        <v>195</v>
      </c>
      <c r="D17" s="7" t="s">
        <v>66</v>
      </c>
      <c r="E17" s="5">
        <v>2.03850212097168</v>
      </c>
    </row>
    <row r="18" spans="2:5" x14ac:dyDescent="0.25">
      <c r="B18" s="8" t="s">
        <v>78</v>
      </c>
      <c r="C18" s="8" t="s">
        <v>195</v>
      </c>
      <c r="D18" s="8" t="s">
        <v>90</v>
      </c>
      <c r="E18" s="6">
        <v>4.75430145263672</v>
      </c>
    </row>
    <row r="19" spans="2:5" x14ac:dyDescent="0.25">
      <c r="B19" s="7" t="s">
        <v>99</v>
      </c>
      <c r="C19" s="7" t="s">
        <v>166</v>
      </c>
      <c r="D19" s="7" t="s">
        <v>66</v>
      </c>
      <c r="E19" s="5">
        <v>1.849069786071778</v>
      </c>
    </row>
    <row r="20" spans="2:5" x14ac:dyDescent="0.25">
      <c r="B20" s="8" t="s">
        <v>80</v>
      </c>
      <c r="C20" s="8" t="s">
        <v>166</v>
      </c>
      <c r="D20" s="8" t="s">
        <v>90</v>
      </c>
      <c r="E20" s="6">
        <v>3.9563934326171797</v>
      </c>
    </row>
    <row r="21" spans="2:5" x14ac:dyDescent="0.25">
      <c r="B21" s="7" t="s">
        <v>100</v>
      </c>
      <c r="C21" s="7" t="s">
        <v>171</v>
      </c>
      <c r="D21" s="7" t="s">
        <v>66</v>
      </c>
      <c r="E21" s="5">
        <v>4.3002662658691397</v>
      </c>
    </row>
    <row r="22" spans="2:5" x14ac:dyDescent="0.25">
      <c r="B22" s="8" t="s">
        <v>81</v>
      </c>
      <c r="C22" s="8" t="s">
        <v>171</v>
      </c>
      <c r="D22" s="8" t="s">
        <v>90</v>
      </c>
      <c r="E22" s="6">
        <v>3.86143531799316</v>
      </c>
    </row>
    <row r="23" spans="2:5" x14ac:dyDescent="0.25">
      <c r="B23" s="7" t="s">
        <v>101</v>
      </c>
      <c r="C23" s="7" t="s">
        <v>176</v>
      </c>
      <c r="D23" s="7" t="s">
        <v>66</v>
      </c>
      <c r="E23" s="5">
        <v>4.4766517639160197</v>
      </c>
    </row>
    <row r="24" spans="2:5" x14ac:dyDescent="0.25">
      <c r="B24" s="8" t="s">
        <v>82</v>
      </c>
      <c r="C24" s="8" t="s">
        <v>176</v>
      </c>
      <c r="D24" s="8" t="s">
        <v>90</v>
      </c>
      <c r="E24" s="6">
        <v>6.5940696716308596</v>
      </c>
    </row>
    <row r="25" spans="2:5" x14ac:dyDescent="0.25">
      <c r="B25" s="7" t="s">
        <v>102</v>
      </c>
      <c r="C25" s="7" t="s">
        <v>181</v>
      </c>
      <c r="D25" s="7" t="s">
        <v>66</v>
      </c>
      <c r="E25" s="5">
        <v>4.2813186645507795</v>
      </c>
    </row>
    <row r="26" spans="2:5" x14ac:dyDescent="0.25">
      <c r="B26" s="8" t="s">
        <v>83</v>
      </c>
      <c r="C26" s="8" t="s">
        <v>181</v>
      </c>
      <c r="D26" s="8" t="s">
        <v>90</v>
      </c>
      <c r="E26" s="6">
        <v>9.4822448730468807</v>
      </c>
    </row>
    <row r="27" spans="2:5" x14ac:dyDescent="0.25">
      <c r="B27" s="7" t="s">
        <v>103</v>
      </c>
      <c r="C27" s="7" t="s">
        <v>186</v>
      </c>
      <c r="D27" s="7" t="s">
        <v>66</v>
      </c>
      <c r="E27" s="5">
        <v>2.9127931594848602</v>
      </c>
    </row>
    <row r="28" spans="2:5" x14ac:dyDescent="0.25">
      <c r="B28" s="8" t="s">
        <v>84</v>
      </c>
      <c r="C28" s="8" t="s">
        <v>186</v>
      </c>
      <c r="D28" s="8" t="s">
        <v>90</v>
      </c>
      <c r="E28" s="6">
        <v>4.4953502655029194</v>
      </c>
    </row>
    <row r="29" spans="2:5" x14ac:dyDescent="0.25">
      <c r="B29" s="7" t="s">
        <v>104</v>
      </c>
      <c r="C29" s="7" t="s">
        <v>191</v>
      </c>
      <c r="D29" s="7" t="s">
        <v>66</v>
      </c>
      <c r="E29" s="5">
        <v>4.0111938476562603</v>
      </c>
    </row>
    <row r="30" spans="2:5" x14ac:dyDescent="0.25">
      <c r="B30" s="8" t="s">
        <v>85</v>
      </c>
      <c r="C30" s="8" t="s">
        <v>191</v>
      </c>
      <c r="D30" s="8" t="s">
        <v>90</v>
      </c>
      <c r="E30" s="6">
        <v>4.7084983825683597</v>
      </c>
    </row>
    <row r="31" spans="2:5" x14ac:dyDescent="0.25">
      <c r="B31" s="7" t="s">
        <v>98</v>
      </c>
      <c r="C31" s="7" t="s">
        <v>86</v>
      </c>
      <c r="D31" s="7" t="s">
        <v>66</v>
      </c>
      <c r="E31" s="5">
        <v>0</v>
      </c>
    </row>
    <row r="32" spans="2:5" x14ac:dyDescent="0.25">
      <c r="B32" s="8" t="s">
        <v>79</v>
      </c>
      <c r="C32" s="8" t="s">
        <v>86</v>
      </c>
      <c r="D32" s="8" t="s">
        <v>90</v>
      </c>
      <c r="E32" s="6">
        <v>0.50001406669616599</v>
      </c>
    </row>
    <row r="33" spans="2:5" x14ac:dyDescent="0.25">
      <c r="B33" s="7" t="s">
        <v>105</v>
      </c>
      <c r="C33" s="7" t="s">
        <v>88</v>
      </c>
      <c r="D33" s="7" t="s">
        <v>66</v>
      </c>
      <c r="E33" s="5">
        <v>22.227461242675801</v>
      </c>
    </row>
    <row r="34" spans="2:5" x14ac:dyDescent="0.25">
      <c r="B34" s="8" t="s">
        <v>87</v>
      </c>
      <c r="C34" s="8" t="s">
        <v>88</v>
      </c>
      <c r="D34" s="8" t="s">
        <v>90</v>
      </c>
      <c r="E34" s="6">
        <v>34.6611938476562</v>
      </c>
    </row>
  </sheetData>
  <autoFilter ref="B2:E2" xr:uid="{BE4C13B4-9CF4-C543-8589-61D70D2F1238}">
    <sortState xmlns:xlrd2="http://schemas.microsoft.com/office/spreadsheetml/2017/richdata2" ref="B3:E34">
      <sortCondition ref="C2:C34"/>
    </sortState>
  </autoFilter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A86CE89-190F-9A4F-8D21-E9E4EA51C4DC}">
  <dimension ref="A1:BN33"/>
  <sheetViews>
    <sheetView tabSelected="1" workbookViewId="0">
      <selection activeCell="A2" sqref="A2:D33"/>
    </sheetView>
  </sheetViews>
  <sheetFormatPr defaultColWidth="10.85546875" defaultRowHeight="15.75" x14ac:dyDescent="0.25"/>
  <cols>
    <col min="1" max="16384" width="10.85546875" style="11"/>
  </cols>
  <sheetData>
    <row r="1" spans="1:66" x14ac:dyDescent="0.25">
      <c r="A1" s="11" t="s">
        <v>0</v>
      </c>
      <c r="B1" s="11" t="s">
        <v>1</v>
      </c>
      <c r="C1" s="11" t="s">
        <v>2</v>
      </c>
      <c r="D1" s="3" t="s">
        <v>106</v>
      </c>
      <c r="E1" s="11" t="s">
        <v>3</v>
      </c>
      <c r="F1" s="11" t="s">
        <v>4</v>
      </c>
      <c r="G1" s="11" t="s">
        <v>5</v>
      </c>
      <c r="H1" s="11" t="s">
        <v>6</v>
      </c>
      <c r="I1" s="11" t="s">
        <v>7</v>
      </c>
      <c r="J1" s="11" t="s">
        <v>8</v>
      </c>
      <c r="K1" s="11" t="s">
        <v>9</v>
      </c>
      <c r="L1" s="11" t="s">
        <v>10</v>
      </c>
      <c r="M1" s="11" t="s">
        <v>11</v>
      </c>
      <c r="N1" s="11" t="s">
        <v>12</v>
      </c>
      <c r="O1" s="11" t="s">
        <v>13</v>
      </c>
      <c r="P1" s="11" t="s">
        <v>14</v>
      </c>
      <c r="Q1" s="11" t="s">
        <v>15</v>
      </c>
      <c r="R1" s="11" t="s">
        <v>16</v>
      </c>
      <c r="S1" s="11" t="s">
        <v>17</v>
      </c>
      <c r="T1" s="11" t="s">
        <v>18</v>
      </c>
      <c r="U1" s="11" t="s">
        <v>19</v>
      </c>
      <c r="V1" s="11" t="s">
        <v>20</v>
      </c>
      <c r="W1" s="11" t="s">
        <v>21</v>
      </c>
      <c r="X1" s="11" t="s">
        <v>22</v>
      </c>
      <c r="Y1" s="11" t="s">
        <v>23</v>
      </c>
      <c r="Z1" s="11" t="s">
        <v>24</v>
      </c>
      <c r="AA1" s="11" t="s">
        <v>25</v>
      </c>
      <c r="AB1" s="11" t="s">
        <v>26</v>
      </c>
      <c r="AC1" s="11" t="s">
        <v>27</v>
      </c>
      <c r="AD1" s="11" t="s">
        <v>28</v>
      </c>
      <c r="AE1" s="11" t="s">
        <v>29</v>
      </c>
      <c r="AF1" s="11" t="s">
        <v>30</v>
      </c>
      <c r="AG1" s="11" t="s">
        <v>31</v>
      </c>
      <c r="AH1" s="11" t="s">
        <v>32</v>
      </c>
      <c r="AI1" s="11" t="s">
        <v>33</v>
      </c>
      <c r="AJ1" s="11" t="s">
        <v>34</v>
      </c>
      <c r="AK1" s="11" t="s">
        <v>35</v>
      </c>
      <c r="AL1" s="11" t="s">
        <v>36</v>
      </c>
      <c r="AM1" s="11" t="s">
        <v>37</v>
      </c>
      <c r="AN1" s="11" t="s">
        <v>38</v>
      </c>
      <c r="AO1" s="11" t="s">
        <v>39</v>
      </c>
      <c r="AP1" s="11" t="s">
        <v>40</v>
      </c>
      <c r="AQ1" s="11" t="s">
        <v>41</v>
      </c>
      <c r="AR1" s="11" t="s">
        <v>42</v>
      </c>
      <c r="AS1" s="11" t="s">
        <v>43</v>
      </c>
      <c r="AT1" s="11" t="s">
        <v>44</v>
      </c>
      <c r="AU1" s="11" t="s">
        <v>45</v>
      </c>
      <c r="AV1" s="11" t="s">
        <v>46</v>
      </c>
      <c r="AW1" s="11" t="s">
        <v>47</v>
      </c>
      <c r="AX1" s="11" t="s">
        <v>48</v>
      </c>
      <c r="AY1" s="11" t="s">
        <v>49</v>
      </c>
      <c r="AZ1" s="11" t="s">
        <v>50</v>
      </c>
      <c r="BA1" s="11" t="s">
        <v>51</v>
      </c>
      <c r="BB1" s="11" t="s">
        <v>52</v>
      </c>
      <c r="BC1" s="11" t="s">
        <v>53</v>
      </c>
      <c r="BD1" s="11" t="s">
        <v>54</v>
      </c>
      <c r="BE1" s="11" t="s">
        <v>55</v>
      </c>
      <c r="BF1" s="11" t="s">
        <v>56</v>
      </c>
      <c r="BG1" s="11" t="s">
        <v>57</v>
      </c>
      <c r="BH1" s="11" t="s">
        <v>58</v>
      </c>
      <c r="BI1" s="11" t="s">
        <v>59</v>
      </c>
      <c r="BJ1" s="11" t="s">
        <v>60</v>
      </c>
      <c r="BK1" s="11" t="s">
        <v>61</v>
      </c>
      <c r="BL1" s="11" t="s">
        <v>62</v>
      </c>
      <c r="BM1" s="11" t="s">
        <v>63</v>
      </c>
      <c r="BN1" s="11" t="s">
        <v>64</v>
      </c>
    </row>
    <row r="2" spans="1:66" s="78" customFormat="1" x14ac:dyDescent="0.25">
      <c r="A2" s="79" t="s">
        <v>89</v>
      </c>
      <c r="B2" s="79" t="s">
        <v>162</v>
      </c>
      <c r="C2" s="79" t="s">
        <v>66</v>
      </c>
      <c r="D2" s="79">
        <f t="shared" ref="D2:D33" si="0">L2/5</f>
        <v>6.9685020446777397</v>
      </c>
      <c r="E2" s="79">
        <v>1.74212551116943</v>
      </c>
      <c r="F2" s="79" t="s">
        <v>67</v>
      </c>
      <c r="G2" s="79" t="s">
        <v>68</v>
      </c>
      <c r="H2" s="79" t="s">
        <v>69</v>
      </c>
      <c r="I2" s="79" t="s">
        <v>69</v>
      </c>
      <c r="J2" s="79" t="s">
        <v>70</v>
      </c>
      <c r="K2" s="79" t="s">
        <v>71</v>
      </c>
      <c r="L2" s="79">
        <v>34.8425102233887</v>
      </c>
      <c r="M2" s="79"/>
      <c r="N2" s="79"/>
      <c r="O2" s="79">
        <v>2.5037755966186501</v>
      </c>
      <c r="P2" s="79">
        <v>1.1534676551818801</v>
      </c>
      <c r="Q2" s="79">
        <v>17571</v>
      </c>
      <c r="R2" s="79">
        <v>26</v>
      </c>
      <c r="S2" s="79">
        <v>17545</v>
      </c>
      <c r="T2" s="79">
        <v>0</v>
      </c>
      <c r="U2" s="79">
        <v>0</v>
      </c>
      <c r="V2" s="79">
        <v>0</v>
      </c>
      <c r="W2" s="79">
        <v>0</v>
      </c>
      <c r="X2" s="79"/>
      <c r="Y2" s="79"/>
      <c r="Z2" s="79"/>
      <c r="AA2" s="79"/>
      <c r="AB2" s="79"/>
      <c r="AC2" s="79"/>
      <c r="AD2" s="79"/>
      <c r="AE2" s="79"/>
      <c r="AF2" s="79">
        <v>5600</v>
      </c>
      <c r="AG2" s="79"/>
      <c r="AH2" s="79"/>
      <c r="AI2" s="79"/>
      <c r="AJ2" s="79"/>
      <c r="AK2" s="79"/>
      <c r="AL2" s="79"/>
      <c r="AM2" s="79"/>
      <c r="AN2" s="79"/>
      <c r="AO2" s="79"/>
      <c r="AP2" s="79"/>
      <c r="AQ2" s="79"/>
      <c r="AR2" s="79"/>
      <c r="AS2" s="79"/>
      <c r="AT2" s="79">
        <v>5942.9463829627402</v>
      </c>
      <c r="AU2" s="79">
        <v>3653.0347848000201</v>
      </c>
      <c r="AV2" s="79">
        <v>3656.42319192268</v>
      </c>
      <c r="AW2" s="79"/>
      <c r="AX2" s="79"/>
      <c r="AY2" s="79"/>
      <c r="AZ2" s="79"/>
      <c r="BA2" s="79">
        <v>2.1059522628784202</v>
      </c>
      <c r="BB2" s="79">
        <v>1.42292261123657</v>
      </c>
      <c r="BC2" s="79"/>
      <c r="BD2" s="79"/>
      <c r="BE2" s="79"/>
      <c r="BF2" s="79"/>
      <c r="BG2" s="79"/>
      <c r="BH2" s="79"/>
      <c r="BI2" s="79"/>
      <c r="BJ2" s="79"/>
      <c r="BK2" s="79"/>
      <c r="BL2" s="79"/>
      <c r="BM2" s="79"/>
      <c r="BN2" s="79"/>
    </row>
    <row r="3" spans="1:66" s="78" customFormat="1" x14ac:dyDescent="0.25">
      <c r="A3" s="78" t="s">
        <v>65</v>
      </c>
      <c r="B3" s="78" t="s">
        <v>162</v>
      </c>
      <c r="C3" s="78" t="s">
        <v>90</v>
      </c>
      <c r="D3" s="78">
        <f t="shared" si="0"/>
        <v>71.943212890625006</v>
      </c>
      <c r="E3" s="78">
        <v>17.985803604126001</v>
      </c>
      <c r="F3" s="78" t="s">
        <v>67</v>
      </c>
      <c r="G3" s="78" t="s">
        <v>68</v>
      </c>
      <c r="H3" s="78" t="s">
        <v>69</v>
      </c>
      <c r="I3" s="78" t="s">
        <v>69</v>
      </c>
      <c r="J3" s="78" t="s">
        <v>70</v>
      </c>
      <c r="K3" s="78" t="s">
        <v>71</v>
      </c>
      <c r="L3" s="78">
        <v>359.716064453125</v>
      </c>
      <c r="O3" s="78">
        <v>19.996219635009801</v>
      </c>
      <c r="P3" s="78">
        <v>15.978818893432599</v>
      </c>
      <c r="Q3" s="78">
        <v>20301</v>
      </c>
      <c r="R3" s="78">
        <v>308</v>
      </c>
      <c r="S3" s="78">
        <v>19993</v>
      </c>
      <c r="T3" s="78">
        <v>0</v>
      </c>
      <c r="U3" s="78">
        <v>0</v>
      </c>
      <c r="V3" s="78">
        <v>0</v>
      </c>
      <c r="W3" s="78">
        <v>0</v>
      </c>
      <c r="AF3" s="78">
        <v>5600</v>
      </c>
      <c r="AT3" s="78">
        <v>6275.1607285536702</v>
      </c>
      <c r="AU3" s="78">
        <v>4859.82665006971</v>
      </c>
      <c r="AV3" s="78">
        <v>4881.2996265818701</v>
      </c>
      <c r="BA3" s="78">
        <v>19.0110969543457</v>
      </c>
      <c r="BB3" s="78">
        <v>16.961404800415</v>
      </c>
    </row>
    <row r="4" spans="1:66" s="78" customFormat="1" x14ac:dyDescent="0.25">
      <c r="A4" s="79" t="s">
        <v>91</v>
      </c>
      <c r="B4" s="79" t="s">
        <v>165</v>
      </c>
      <c r="C4" s="79" t="s">
        <v>66</v>
      </c>
      <c r="D4" s="79">
        <f t="shared" si="0"/>
        <v>14.995956420898441</v>
      </c>
      <c r="E4" s="79">
        <v>3.7489891052246098</v>
      </c>
      <c r="F4" s="79" t="s">
        <v>67</v>
      </c>
      <c r="G4" s="79" t="s">
        <v>68</v>
      </c>
      <c r="H4" s="79" t="s">
        <v>69</v>
      </c>
      <c r="I4" s="79" t="s">
        <v>69</v>
      </c>
      <c r="J4" s="79" t="s">
        <v>70</v>
      </c>
      <c r="K4" s="79" t="s">
        <v>71</v>
      </c>
      <c r="L4" s="79">
        <v>74.979782104492202</v>
      </c>
      <c r="M4" s="79"/>
      <c r="N4" s="79"/>
      <c r="O4" s="79">
        <v>4.8021469116210902</v>
      </c>
      <c r="P4" s="79">
        <v>2.8628265857696502</v>
      </c>
      <c r="Q4" s="79">
        <v>18230</v>
      </c>
      <c r="R4" s="79">
        <v>58</v>
      </c>
      <c r="S4" s="79">
        <v>18172</v>
      </c>
      <c r="T4" s="79">
        <v>0</v>
      </c>
      <c r="U4" s="79">
        <v>0</v>
      </c>
      <c r="V4" s="79">
        <v>0</v>
      </c>
      <c r="W4" s="79">
        <v>0</v>
      </c>
      <c r="X4" s="79"/>
      <c r="Y4" s="79"/>
      <c r="Z4" s="79"/>
      <c r="AA4" s="79"/>
      <c r="AB4" s="79"/>
      <c r="AC4" s="79"/>
      <c r="AD4" s="79"/>
      <c r="AE4" s="79"/>
      <c r="AF4" s="79">
        <v>5600</v>
      </c>
      <c r="AG4" s="79"/>
      <c r="AH4" s="79"/>
      <c r="AI4" s="79"/>
      <c r="AJ4" s="79"/>
      <c r="AK4" s="79"/>
      <c r="AL4" s="79"/>
      <c r="AM4" s="79"/>
      <c r="AN4" s="79"/>
      <c r="AO4" s="79"/>
      <c r="AP4" s="79"/>
      <c r="AQ4" s="79"/>
      <c r="AR4" s="79"/>
      <c r="AS4" s="79"/>
      <c r="AT4" s="79">
        <v>6084.4710230334003</v>
      </c>
      <c r="AU4" s="79">
        <v>3821.9920174264698</v>
      </c>
      <c r="AV4" s="79">
        <v>3829.1902501376699</v>
      </c>
      <c r="AW4" s="79"/>
      <c r="AX4" s="79"/>
      <c r="AY4" s="79"/>
      <c r="AZ4" s="79"/>
      <c r="BA4" s="79">
        <v>4.2618484497070304</v>
      </c>
      <c r="BB4" s="79">
        <v>3.2791938781738299</v>
      </c>
      <c r="BC4" s="79"/>
      <c r="BD4" s="79"/>
      <c r="BE4" s="79"/>
      <c r="BF4" s="79"/>
      <c r="BG4" s="79"/>
      <c r="BH4" s="79"/>
      <c r="BI4" s="79"/>
      <c r="BJ4" s="79"/>
      <c r="BK4" s="79"/>
      <c r="BL4" s="79"/>
      <c r="BM4" s="79"/>
      <c r="BN4" s="79"/>
    </row>
    <row r="5" spans="1:66" s="78" customFormat="1" x14ac:dyDescent="0.25">
      <c r="A5" s="78" t="s">
        <v>72</v>
      </c>
      <c r="B5" s="78" t="s">
        <v>165</v>
      </c>
      <c r="C5" s="78" t="s">
        <v>90</v>
      </c>
      <c r="D5" s="78">
        <f t="shared" si="0"/>
        <v>20.675492858886802</v>
      </c>
      <c r="E5" s="78">
        <v>5.1688733100891104</v>
      </c>
      <c r="F5" s="78" t="s">
        <v>67</v>
      </c>
      <c r="G5" s="78" t="s">
        <v>68</v>
      </c>
      <c r="H5" s="78" t="s">
        <v>69</v>
      </c>
      <c r="I5" s="78" t="s">
        <v>69</v>
      </c>
      <c r="J5" s="78" t="s">
        <v>70</v>
      </c>
      <c r="K5" s="78" t="s">
        <v>71</v>
      </c>
      <c r="L5" s="78">
        <v>103.37746429443401</v>
      </c>
      <c r="O5" s="78">
        <v>6.3588962554931596</v>
      </c>
      <c r="P5" s="78">
        <v>4.1380863189697301</v>
      </c>
      <c r="Q5" s="78">
        <v>19161</v>
      </c>
      <c r="R5" s="78">
        <v>84</v>
      </c>
      <c r="S5" s="78">
        <v>19077</v>
      </c>
      <c r="T5" s="78">
        <v>0</v>
      </c>
      <c r="U5" s="78">
        <v>0</v>
      </c>
      <c r="V5" s="78">
        <v>0</v>
      </c>
      <c r="W5" s="78">
        <v>0</v>
      </c>
      <c r="AF5" s="78">
        <v>5600</v>
      </c>
      <c r="AT5" s="78">
        <v>6190.2826218378004</v>
      </c>
      <c r="AU5" s="78">
        <v>4751.4633771913705</v>
      </c>
      <c r="AV5" s="78">
        <v>4757.77102379385</v>
      </c>
      <c r="BA5" s="78">
        <v>5.7522273063659703</v>
      </c>
      <c r="BB5" s="78">
        <v>4.6265530586242702</v>
      </c>
    </row>
    <row r="6" spans="1:66" s="78" customFormat="1" x14ac:dyDescent="0.25">
      <c r="A6" s="79" t="s">
        <v>92</v>
      </c>
      <c r="B6" s="79" t="s">
        <v>170</v>
      </c>
      <c r="C6" s="79" t="s">
        <v>66</v>
      </c>
      <c r="D6" s="79">
        <f t="shared" si="0"/>
        <v>2.6489627838134799</v>
      </c>
      <c r="E6" s="79">
        <v>0.66224068403243996</v>
      </c>
      <c r="F6" s="79" t="s">
        <v>67</v>
      </c>
      <c r="G6" s="79" t="s">
        <v>68</v>
      </c>
      <c r="H6" s="79" t="s">
        <v>69</v>
      </c>
      <c r="I6" s="79" t="s">
        <v>69</v>
      </c>
      <c r="J6" s="79" t="s">
        <v>70</v>
      </c>
      <c r="K6" s="79" t="s">
        <v>71</v>
      </c>
      <c r="L6" s="79">
        <v>13.244813919067401</v>
      </c>
      <c r="M6" s="79"/>
      <c r="N6" s="79"/>
      <c r="O6" s="79">
        <v>1.16672086715698</v>
      </c>
      <c r="P6" s="79">
        <v>0.32968306541442899</v>
      </c>
      <c r="Q6" s="79">
        <v>17770</v>
      </c>
      <c r="R6" s="79">
        <v>10</v>
      </c>
      <c r="S6" s="79">
        <v>17760</v>
      </c>
      <c r="T6" s="79">
        <v>0</v>
      </c>
      <c r="U6" s="79">
        <v>0</v>
      </c>
      <c r="V6" s="79">
        <v>0</v>
      </c>
      <c r="W6" s="79">
        <v>0</v>
      </c>
      <c r="X6" s="79"/>
      <c r="Y6" s="79"/>
      <c r="Z6" s="79"/>
      <c r="AA6" s="79"/>
      <c r="AB6" s="79"/>
      <c r="AC6" s="79"/>
      <c r="AD6" s="79"/>
      <c r="AE6" s="79"/>
      <c r="AF6" s="79">
        <v>5600</v>
      </c>
      <c r="AG6" s="79"/>
      <c r="AH6" s="79"/>
      <c r="AI6" s="79"/>
      <c r="AJ6" s="79"/>
      <c r="AK6" s="79"/>
      <c r="AL6" s="79"/>
      <c r="AM6" s="79"/>
      <c r="AN6" s="79"/>
      <c r="AO6" s="79"/>
      <c r="AP6" s="79"/>
      <c r="AQ6" s="79"/>
      <c r="AR6" s="79"/>
      <c r="AS6" s="79"/>
      <c r="AT6" s="79">
        <v>6125.2369140624996</v>
      </c>
      <c r="AU6" s="79">
        <v>3885.95499029761</v>
      </c>
      <c r="AV6" s="79">
        <v>3887.2151376942102</v>
      </c>
      <c r="AW6" s="79"/>
      <c r="AX6" s="79"/>
      <c r="AY6" s="79"/>
      <c r="AZ6" s="79"/>
      <c r="BA6" s="79">
        <v>0.89510691165924094</v>
      </c>
      <c r="BB6" s="79">
        <v>0.47379529476165799</v>
      </c>
      <c r="BC6" s="79"/>
      <c r="BD6" s="79"/>
      <c r="BE6" s="79"/>
      <c r="BF6" s="79"/>
      <c r="BG6" s="79"/>
      <c r="BH6" s="79"/>
      <c r="BI6" s="79"/>
      <c r="BJ6" s="79"/>
      <c r="BK6" s="79"/>
      <c r="BL6" s="79"/>
      <c r="BM6" s="79"/>
      <c r="BN6" s="79"/>
    </row>
    <row r="7" spans="1:66" s="78" customFormat="1" x14ac:dyDescent="0.25">
      <c r="A7" s="78" t="s">
        <v>73</v>
      </c>
      <c r="B7" s="78" t="s">
        <v>170</v>
      </c>
      <c r="C7" s="78" t="s">
        <v>90</v>
      </c>
      <c r="D7" s="78">
        <f t="shared" si="0"/>
        <v>6.5573684692382797</v>
      </c>
      <c r="E7" s="78">
        <v>1.6393420696258501</v>
      </c>
      <c r="F7" s="78" t="s">
        <v>67</v>
      </c>
      <c r="G7" s="78" t="s">
        <v>68</v>
      </c>
      <c r="H7" s="78" t="s">
        <v>69</v>
      </c>
      <c r="I7" s="78" t="s">
        <v>69</v>
      </c>
      <c r="J7" s="78" t="s">
        <v>70</v>
      </c>
      <c r="K7" s="78" t="s">
        <v>71</v>
      </c>
      <c r="L7" s="78">
        <v>32.786842346191399</v>
      </c>
      <c r="O7" s="78">
        <v>2.3408885002136199</v>
      </c>
      <c r="P7" s="78">
        <v>1.0944628715515099</v>
      </c>
      <c r="Q7" s="78">
        <v>19390</v>
      </c>
      <c r="R7" s="78">
        <v>27</v>
      </c>
      <c r="S7" s="78">
        <v>19363</v>
      </c>
      <c r="T7" s="78">
        <v>0</v>
      </c>
      <c r="U7" s="78">
        <v>0</v>
      </c>
      <c r="V7" s="78">
        <v>0</v>
      </c>
      <c r="W7" s="78">
        <v>0</v>
      </c>
      <c r="AF7" s="78">
        <v>5600</v>
      </c>
      <c r="AT7" s="78">
        <v>6097.8204029224498</v>
      </c>
      <c r="AU7" s="78">
        <v>4681.9900446279398</v>
      </c>
      <c r="AV7" s="78">
        <v>4683.9615464161898</v>
      </c>
      <c r="BA7" s="78">
        <v>1.9748384952545199</v>
      </c>
      <c r="BB7" s="78">
        <v>1.3442740440368699</v>
      </c>
    </row>
    <row r="8" spans="1:66" s="78" customFormat="1" x14ac:dyDescent="0.25">
      <c r="A8" s="79" t="s">
        <v>93</v>
      </c>
      <c r="B8" s="79" t="s">
        <v>175</v>
      </c>
      <c r="C8" s="79" t="s">
        <v>66</v>
      </c>
      <c r="D8" s="79">
        <f t="shared" si="0"/>
        <v>3.16610164642334</v>
      </c>
      <c r="E8" s="79">
        <v>0.79152542352676403</v>
      </c>
      <c r="F8" s="79" t="s">
        <v>67</v>
      </c>
      <c r="G8" s="79" t="s">
        <v>68</v>
      </c>
      <c r="H8" s="79" t="s">
        <v>69</v>
      </c>
      <c r="I8" s="79" t="s">
        <v>69</v>
      </c>
      <c r="J8" s="79" t="s">
        <v>70</v>
      </c>
      <c r="K8" s="79" t="s">
        <v>71</v>
      </c>
      <c r="L8" s="79">
        <v>15.830508232116699</v>
      </c>
      <c r="M8" s="79"/>
      <c r="N8" s="79"/>
      <c r="O8" s="79">
        <v>1.3322455883026101</v>
      </c>
      <c r="P8" s="79">
        <v>0.42175078392028797</v>
      </c>
      <c r="Q8" s="79">
        <v>17842</v>
      </c>
      <c r="R8" s="79">
        <v>12</v>
      </c>
      <c r="S8" s="79">
        <v>17830</v>
      </c>
      <c r="T8" s="79">
        <v>0</v>
      </c>
      <c r="U8" s="79">
        <v>0</v>
      </c>
      <c r="V8" s="79">
        <v>0</v>
      </c>
      <c r="W8" s="79">
        <v>0</v>
      </c>
      <c r="X8" s="79"/>
      <c r="Y8" s="79"/>
      <c r="Z8" s="79"/>
      <c r="AA8" s="79"/>
      <c r="AB8" s="79"/>
      <c r="AC8" s="79"/>
      <c r="AD8" s="79"/>
      <c r="AE8" s="79"/>
      <c r="AF8" s="79">
        <v>5600</v>
      </c>
      <c r="AG8" s="79"/>
      <c r="AH8" s="79"/>
      <c r="AI8" s="79"/>
      <c r="AJ8" s="79"/>
      <c r="AK8" s="79"/>
      <c r="AL8" s="79"/>
      <c r="AM8" s="79"/>
      <c r="AN8" s="79"/>
      <c r="AO8" s="79"/>
      <c r="AP8" s="79"/>
      <c r="AQ8" s="79"/>
      <c r="AR8" s="79"/>
      <c r="AS8" s="79"/>
      <c r="AT8" s="79">
        <v>6033.2811686197902</v>
      </c>
      <c r="AU8" s="79">
        <v>3906.3361056599001</v>
      </c>
      <c r="AV8" s="79">
        <v>3907.7666258233098</v>
      </c>
      <c r="AW8" s="79"/>
      <c r="AX8" s="79"/>
      <c r="AY8" s="79"/>
      <c r="AZ8" s="79"/>
      <c r="BA8" s="79">
        <v>1.0430121421814</v>
      </c>
      <c r="BB8" s="79">
        <v>0.58416032791137695</v>
      </c>
      <c r="BC8" s="79"/>
      <c r="BD8" s="79"/>
      <c r="BE8" s="79"/>
      <c r="BF8" s="79"/>
      <c r="BG8" s="79"/>
      <c r="BH8" s="79"/>
      <c r="BI8" s="79"/>
      <c r="BJ8" s="79"/>
      <c r="BK8" s="79"/>
      <c r="BL8" s="79"/>
      <c r="BM8" s="79"/>
      <c r="BN8" s="79"/>
    </row>
    <row r="9" spans="1:66" s="78" customFormat="1" x14ac:dyDescent="0.25">
      <c r="A9" s="78" t="s">
        <v>74</v>
      </c>
      <c r="B9" s="78" t="s">
        <v>175</v>
      </c>
      <c r="C9" s="78" t="s">
        <v>90</v>
      </c>
      <c r="D9" s="78">
        <f t="shared" si="0"/>
        <v>6.51901397705078</v>
      </c>
      <c r="E9" s="78">
        <v>1.6297535896301301</v>
      </c>
      <c r="F9" s="78" t="s">
        <v>67</v>
      </c>
      <c r="G9" s="78" t="s">
        <v>68</v>
      </c>
      <c r="H9" s="78" t="s">
        <v>69</v>
      </c>
      <c r="I9" s="78" t="s">
        <v>69</v>
      </c>
      <c r="J9" s="78" t="s">
        <v>70</v>
      </c>
      <c r="K9" s="78" t="s">
        <v>71</v>
      </c>
      <c r="L9" s="78">
        <v>32.595069885253899</v>
      </c>
      <c r="O9" s="78">
        <v>2.3271927833557098</v>
      </c>
      <c r="P9" s="78">
        <v>1.08806276321411</v>
      </c>
      <c r="Q9" s="78">
        <v>19504</v>
      </c>
      <c r="R9" s="78">
        <v>27</v>
      </c>
      <c r="S9" s="78">
        <v>19477</v>
      </c>
      <c r="T9" s="78">
        <v>0</v>
      </c>
      <c r="U9" s="78">
        <v>0</v>
      </c>
      <c r="V9" s="78">
        <v>0</v>
      </c>
      <c r="W9" s="78">
        <v>0</v>
      </c>
      <c r="AF9" s="78">
        <v>5600</v>
      </c>
      <c r="AT9" s="78">
        <v>6145.2301613136597</v>
      </c>
      <c r="AU9" s="78">
        <v>4655.4119082413299</v>
      </c>
      <c r="AV9" s="78">
        <v>4657.4743104579902</v>
      </c>
      <c r="BA9" s="78">
        <v>1.9632861614227299</v>
      </c>
      <c r="BB9" s="78">
        <v>1.3364124298095701</v>
      </c>
    </row>
    <row r="10" spans="1:66" s="78" customFormat="1" x14ac:dyDescent="0.25">
      <c r="A10" s="79" t="s">
        <v>94</v>
      </c>
      <c r="B10" s="79" t="s">
        <v>180</v>
      </c>
      <c r="C10" s="79" t="s">
        <v>66</v>
      </c>
      <c r="D10" s="79">
        <f t="shared" si="0"/>
        <v>7.9939338684082006</v>
      </c>
      <c r="E10" s="79">
        <v>1.9984834194183301</v>
      </c>
      <c r="F10" s="79" t="s">
        <v>67</v>
      </c>
      <c r="G10" s="79" t="s">
        <v>68</v>
      </c>
      <c r="H10" s="79" t="s">
        <v>69</v>
      </c>
      <c r="I10" s="79" t="s">
        <v>69</v>
      </c>
      <c r="J10" s="79" t="s">
        <v>70</v>
      </c>
      <c r="K10" s="79" t="s">
        <v>71</v>
      </c>
      <c r="L10" s="79">
        <v>39.969669342041001</v>
      </c>
      <c r="M10" s="79"/>
      <c r="N10" s="79"/>
      <c r="O10" s="79">
        <v>2.76304364204407</v>
      </c>
      <c r="P10" s="79">
        <v>1.3901612758636499</v>
      </c>
      <c r="Q10" s="79">
        <v>19443</v>
      </c>
      <c r="R10" s="79">
        <v>33</v>
      </c>
      <c r="S10" s="79">
        <v>19410</v>
      </c>
      <c r="T10" s="79">
        <v>0</v>
      </c>
      <c r="U10" s="79">
        <v>0</v>
      </c>
      <c r="V10" s="79">
        <v>0</v>
      </c>
      <c r="W10" s="79">
        <v>0</v>
      </c>
      <c r="X10" s="79"/>
      <c r="Y10" s="79"/>
      <c r="Z10" s="79"/>
      <c r="AA10" s="79"/>
      <c r="AB10" s="79"/>
      <c r="AC10" s="79"/>
      <c r="AD10" s="79"/>
      <c r="AE10" s="79"/>
      <c r="AF10" s="79">
        <v>5600</v>
      </c>
      <c r="AG10" s="79"/>
      <c r="AH10" s="79"/>
      <c r="AI10" s="79"/>
      <c r="AJ10" s="79"/>
      <c r="AK10" s="79"/>
      <c r="AL10" s="79"/>
      <c r="AM10" s="79"/>
      <c r="AN10" s="79"/>
      <c r="AO10" s="79"/>
      <c r="AP10" s="79"/>
      <c r="AQ10" s="79"/>
      <c r="AR10" s="79"/>
      <c r="AS10" s="79"/>
      <c r="AT10" s="79">
        <v>6060.2124615293596</v>
      </c>
      <c r="AU10" s="79">
        <v>3925.0931165173401</v>
      </c>
      <c r="AV10" s="79">
        <v>3928.71698826478</v>
      </c>
      <c r="AW10" s="79"/>
      <c r="AX10" s="79"/>
      <c r="AY10" s="79"/>
      <c r="AZ10" s="79"/>
      <c r="BA10" s="79">
        <v>2.36608934402466</v>
      </c>
      <c r="BB10" s="79">
        <v>1.67116594314575</v>
      </c>
      <c r="BC10" s="79"/>
      <c r="BD10" s="79"/>
      <c r="BE10" s="79"/>
      <c r="BF10" s="79"/>
      <c r="BG10" s="79"/>
      <c r="BH10" s="79"/>
      <c r="BI10" s="79"/>
      <c r="BJ10" s="79"/>
      <c r="BK10" s="79"/>
      <c r="BL10" s="79"/>
      <c r="BM10" s="79"/>
      <c r="BN10" s="79"/>
    </row>
    <row r="11" spans="1:66" s="78" customFormat="1" x14ac:dyDescent="0.25">
      <c r="A11" s="78" t="s">
        <v>75</v>
      </c>
      <c r="B11" s="78" t="s">
        <v>180</v>
      </c>
      <c r="C11" s="78" t="s">
        <v>90</v>
      </c>
      <c r="D11" s="78">
        <f t="shared" si="0"/>
        <v>8.9642448425293004</v>
      </c>
      <c r="E11" s="78">
        <v>2.2410612106323198</v>
      </c>
      <c r="F11" s="78" t="s">
        <v>67</v>
      </c>
      <c r="G11" s="78" t="s">
        <v>68</v>
      </c>
      <c r="H11" s="78" t="s">
        <v>69</v>
      </c>
      <c r="I11" s="78" t="s">
        <v>69</v>
      </c>
      <c r="J11" s="78" t="s">
        <v>70</v>
      </c>
      <c r="K11" s="78" t="s">
        <v>71</v>
      </c>
      <c r="L11" s="78">
        <v>44.821224212646499</v>
      </c>
      <c r="O11" s="78">
        <v>3.0227584838867201</v>
      </c>
      <c r="P11" s="78">
        <v>1.6076147556304901</v>
      </c>
      <c r="Q11" s="78">
        <v>20493</v>
      </c>
      <c r="R11" s="78">
        <v>39</v>
      </c>
      <c r="S11" s="78">
        <v>20454</v>
      </c>
      <c r="T11" s="78">
        <v>0</v>
      </c>
      <c r="U11" s="78">
        <v>0</v>
      </c>
      <c r="V11" s="78">
        <v>0</v>
      </c>
      <c r="W11" s="78">
        <v>0</v>
      </c>
      <c r="AF11" s="78">
        <v>5600</v>
      </c>
      <c r="AT11" s="78">
        <v>6175.77587890625</v>
      </c>
      <c r="AU11" s="78">
        <v>4668.5967756058599</v>
      </c>
      <c r="AV11" s="78">
        <v>4671.4650713667797</v>
      </c>
      <c r="BA11" s="78">
        <v>2.6184966564178498</v>
      </c>
      <c r="BB11" s="78">
        <v>1.9018696546554601</v>
      </c>
    </row>
    <row r="12" spans="1:66" s="78" customFormat="1" x14ac:dyDescent="0.25">
      <c r="A12" s="79" t="s">
        <v>95</v>
      </c>
      <c r="B12" s="79" t="s">
        <v>185</v>
      </c>
      <c r="C12" s="79" t="s">
        <v>66</v>
      </c>
      <c r="D12" s="79">
        <f t="shared" si="0"/>
        <v>6.0025680541992203</v>
      </c>
      <c r="E12" s="79">
        <v>1.5006420612335201</v>
      </c>
      <c r="F12" s="79" t="s">
        <v>67</v>
      </c>
      <c r="G12" s="79" t="s">
        <v>68</v>
      </c>
      <c r="H12" s="79" t="s">
        <v>69</v>
      </c>
      <c r="I12" s="79" t="s">
        <v>69</v>
      </c>
      <c r="J12" s="79" t="s">
        <v>70</v>
      </c>
      <c r="K12" s="79" t="s">
        <v>71</v>
      </c>
      <c r="L12" s="79">
        <v>30.012840270996101</v>
      </c>
      <c r="M12" s="79"/>
      <c r="N12" s="79"/>
      <c r="O12" s="79">
        <v>2.20379638671875</v>
      </c>
      <c r="P12" s="79">
        <v>0.96599823236465499</v>
      </c>
      <c r="Q12" s="79">
        <v>18043</v>
      </c>
      <c r="R12" s="79">
        <v>23</v>
      </c>
      <c r="S12" s="79">
        <v>18020</v>
      </c>
      <c r="T12" s="79">
        <v>0</v>
      </c>
      <c r="U12" s="79">
        <v>0</v>
      </c>
      <c r="V12" s="79">
        <v>0</v>
      </c>
      <c r="W12" s="79">
        <v>0</v>
      </c>
      <c r="X12" s="79"/>
      <c r="Y12" s="79"/>
      <c r="Z12" s="79"/>
      <c r="AA12" s="79"/>
      <c r="AB12" s="79"/>
      <c r="AC12" s="79"/>
      <c r="AD12" s="79"/>
      <c r="AE12" s="79"/>
      <c r="AF12" s="79">
        <v>5600</v>
      </c>
      <c r="AG12" s="79"/>
      <c r="AH12" s="79"/>
      <c r="AI12" s="79"/>
      <c r="AJ12" s="79"/>
      <c r="AK12" s="79"/>
      <c r="AL12" s="79"/>
      <c r="AM12" s="79"/>
      <c r="AN12" s="79"/>
      <c r="AO12" s="79"/>
      <c r="AP12" s="79"/>
      <c r="AQ12" s="79"/>
      <c r="AR12" s="79"/>
      <c r="AS12" s="79"/>
      <c r="AT12" s="79">
        <v>6013.0709281589698</v>
      </c>
      <c r="AU12" s="79">
        <v>3950.0383805185002</v>
      </c>
      <c r="AV12" s="79">
        <v>3952.6681953273301</v>
      </c>
      <c r="AW12" s="79"/>
      <c r="AX12" s="79"/>
      <c r="AY12" s="79"/>
      <c r="AZ12" s="79"/>
      <c r="BA12" s="79">
        <v>1.8352851867675799</v>
      </c>
      <c r="BB12" s="79">
        <v>1.20943295955658</v>
      </c>
      <c r="BC12" s="79"/>
      <c r="BD12" s="79"/>
      <c r="BE12" s="79"/>
      <c r="BF12" s="79"/>
      <c r="BG12" s="79"/>
      <c r="BH12" s="79"/>
      <c r="BI12" s="79"/>
      <c r="BJ12" s="79"/>
      <c r="BK12" s="79"/>
      <c r="BL12" s="79"/>
      <c r="BM12" s="79"/>
      <c r="BN12" s="79"/>
    </row>
    <row r="13" spans="1:66" s="78" customFormat="1" x14ac:dyDescent="0.25">
      <c r="A13" s="78" t="s">
        <v>76</v>
      </c>
      <c r="B13" s="78" t="s">
        <v>185</v>
      </c>
      <c r="C13" s="78" t="s">
        <v>90</v>
      </c>
      <c r="D13" s="78">
        <f t="shared" si="0"/>
        <v>7.8131881713867202</v>
      </c>
      <c r="E13" s="78">
        <v>1.95329701900482</v>
      </c>
      <c r="F13" s="78" t="s">
        <v>67</v>
      </c>
      <c r="G13" s="78" t="s">
        <v>68</v>
      </c>
      <c r="H13" s="78" t="s">
        <v>69</v>
      </c>
      <c r="I13" s="78" t="s">
        <v>69</v>
      </c>
      <c r="J13" s="78" t="s">
        <v>70</v>
      </c>
      <c r="K13" s="78" t="s">
        <v>71</v>
      </c>
      <c r="L13" s="78">
        <v>39.065940856933601</v>
      </c>
      <c r="O13" s="78">
        <v>2.74139380455017</v>
      </c>
      <c r="P13" s="78">
        <v>1.33322978019714</v>
      </c>
      <c r="Q13" s="78">
        <v>18084</v>
      </c>
      <c r="R13" s="78">
        <v>30</v>
      </c>
      <c r="S13" s="78">
        <v>18054</v>
      </c>
      <c r="T13" s="78">
        <v>0</v>
      </c>
      <c r="U13" s="78">
        <v>0</v>
      </c>
      <c r="V13" s="78">
        <v>0</v>
      </c>
      <c r="W13" s="78">
        <v>0</v>
      </c>
      <c r="AF13" s="78">
        <v>5600</v>
      </c>
      <c r="AT13" s="78">
        <v>6075.3510253906297</v>
      </c>
      <c r="AU13" s="78">
        <v>4534.61866993691</v>
      </c>
      <c r="AV13" s="78">
        <v>4537.1746293852402</v>
      </c>
      <c r="BA13" s="78">
        <v>2.3312437534332302</v>
      </c>
      <c r="BB13" s="78">
        <v>1.61866247653961</v>
      </c>
    </row>
    <row r="14" spans="1:66" s="78" customFormat="1" x14ac:dyDescent="0.25">
      <c r="A14" s="79" t="s">
        <v>96</v>
      </c>
      <c r="B14" s="79" t="s">
        <v>190</v>
      </c>
      <c r="C14" s="79" t="s">
        <v>66</v>
      </c>
      <c r="D14" s="79">
        <f t="shared" si="0"/>
        <v>2.4613073348998999</v>
      </c>
      <c r="E14" s="79">
        <v>0.61532682180404696</v>
      </c>
      <c r="F14" s="79" t="s">
        <v>67</v>
      </c>
      <c r="G14" s="79" t="s">
        <v>68</v>
      </c>
      <c r="H14" s="79" t="s">
        <v>69</v>
      </c>
      <c r="I14" s="79" t="s">
        <v>69</v>
      </c>
      <c r="J14" s="79" t="s">
        <v>70</v>
      </c>
      <c r="K14" s="79" t="s">
        <v>71</v>
      </c>
      <c r="L14" s="79">
        <v>12.306536674499499</v>
      </c>
      <c r="M14" s="79"/>
      <c r="N14" s="79"/>
      <c r="O14" s="79">
        <v>1.11493539810181</v>
      </c>
      <c r="P14" s="79">
        <v>0.29340234398841902</v>
      </c>
      <c r="Q14" s="79">
        <v>17212</v>
      </c>
      <c r="R14" s="79">
        <v>9</v>
      </c>
      <c r="S14" s="79">
        <v>17203</v>
      </c>
      <c r="T14" s="79">
        <v>0</v>
      </c>
      <c r="U14" s="79">
        <v>0</v>
      </c>
      <c r="V14" s="79">
        <v>0</v>
      </c>
      <c r="W14" s="79">
        <v>0</v>
      </c>
      <c r="X14" s="79"/>
      <c r="Y14" s="79"/>
      <c r="Z14" s="79"/>
      <c r="AA14" s="79"/>
      <c r="AB14" s="79"/>
      <c r="AC14" s="79"/>
      <c r="AD14" s="79"/>
      <c r="AE14" s="79"/>
      <c r="AF14" s="79">
        <v>5600</v>
      </c>
      <c r="AG14" s="79"/>
      <c r="AH14" s="79"/>
      <c r="AI14" s="79"/>
      <c r="AJ14" s="79"/>
      <c r="AK14" s="79"/>
      <c r="AL14" s="79"/>
      <c r="AM14" s="79"/>
      <c r="AN14" s="79"/>
      <c r="AO14" s="79"/>
      <c r="AP14" s="79"/>
      <c r="AQ14" s="79"/>
      <c r="AR14" s="79"/>
      <c r="AS14" s="79"/>
      <c r="AT14" s="79">
        <v>6034.0570203993102</v>
      </c>
      <c r="AU14" s="79">
        <v>3937.19497147232</v>
      </c>
      <c r="AV14" s="79">
        <v>3938.2914017790999</v>
      </c>
      <c r="AW14" s="79"/>
      <c r="AX14" s="79"/>
      <c r="AY14" s="79"/>
      <c r="AZ14" s="79"/>
      <c r="BA14" s="79">
        <v>0.84485769271850597</v>
      </c>
      <c r="BB14" s="79">
        <v>0.43172061443328902</v>
      </c>
      <c r="BC14" s="79"/>
      <c r="BD14" s="79"/>
      <c r="BE14" s="79"/>
      <c r="BF14" s="79"/>
      <c r="BG14" s="79"/>
      <c r="BH14" s="79"/>
      <c r="BI14" s="79"/>
      <c r="BJ14" s="79"/>
      <c r="BK14" s="79"/>
      <c r="BL14" s="79"/>
      <c r="BM14" s="79"/>
      <c r="BN14" s="79"/>
    </row>
    <row r="15" spans="1:66" s="78" customFormat="1" x14ac:dyDescent="0.25">
      <c r="A15" s="78" t="s">
        <v>77</v>
      </c>
      <c r="B15" s="78" t="s">
        <v>190</v>
      </c>
      <c r="C15" s="78" t="s">
        <v>90</v>
      </c>
      <c r="D15" s="78">
        <f t="shared" si="0"/>
        <v>4.3411026000976598</v>
      </c>
      <c r="E15" s="78">
        <v>1.0852756500244101</v>
      </c>
      <c r="F15" s="78" t="s">
        <v>67</v>
      </c>
      <c r="G15" s="78" t="s">
        <v>68</v>
      </c>
      <c r="H15" s="78" t="s">
        <v>69</v>
      </c>
      <c r="I15" s="78" t="s">
        <v>69</v>
      </c>
      <c r="J15" s="78" t="s">
        <v>70</v>
      </c>
      <c r="K15" s="78" t="s">
        <v>71</v>
      </c>
      <c r="L15" s="78">
        <v>21.705513000488299</v>
      </c>
      <c r="O15" s="78">
        <v>1.6898890733718901</v>
      </c>
      <c r="P15" s="78">
        <v>0.64574599266052202</v>
      </c>
      <c r="Q15" s="78">
        <v>18437</v>
      </c>
      <c r="R15" s="78">
        <v>17</v>
      </c>
      <c r="S15" s="78">
        <v>18420</v>
      </c>
      <c r="T15" s="78">
        <v>0</v>
      </c>
      <c r="U15" s="78">
        <v>0</v>
      </c>
      <c r="V15" s="78">
        <v>0</v>
      </c>
      <c r="W15" s="78">
        <v>0</v>
      </c>
      <c r="AF15" s="78">
        <v>5600</v>
      </c>
      <c r="AT15" s="78">
        <v>6034.5550034466896</v>
      </c>
      <c r="AU15" s="78">
        <v>4528.1860454679399</v>
      </c>
      <c r="AV15" s="78">
        <v>4529.5750063772903</v>
      </c>
      <c r="BA15" s="78">
        <v>1.3702306747436499</v>
      </c>
      <c r="BB15" s="78">
        <v>0.84291696548461903</v>
      </c>
    </row>
    <row r="16" spans="1:66" s="78" customFormat="1" x14ac:dyDescent="0.25">
      <c r="A16" s="79" t="s">
        <v>97</v>
      </c>
      <c r="B16" s="79" t="s">
        <v>195</v>
      </c>
      <c r="C16" s="79" t="s">
        <v>66</v>
      </c>
      <c r="D16" s="79">
        <f t="shared" si="0"/>
        <v>2.03850212097168</v>
      </c>
      <c r="E16" s="79">
        <v>0.50962555408477805</v>
      </c>
      <c r="F16" s="79" t="s">
        <v>67</v>
      </c>
      <c r="G16" s="79" t="s">
        <v>68</v>
      </c>
      <c r="H16" s="79" t="s">
        <v>69</v>
      </c>
      <c r="I16" s="79" t="s">
        <v>69</v>
      </c>
      <c r="J16" s="79" t="s">
        <v>70</v>
      </c>
      <c r="K16" s="79" t="s">
        <v>71</v>
      </c>
      <c r="L16" s="79">
        <v>10.1925106048584</v>
      </c>
      <c r="M16" s="79"/>
      <c r="N16" s="79"/>
      <c r="O16" s="79">
        <v>0.99266308546066295</v>
      </c>
      <c r="P16" s="79">
        <v>0.216491088271141</v>
      </c>
      <c r="Q16" s="79">
        <v>16163</v>
      </c>
      <c r="R16" s="79">
        <v>7</v>
      </c>
      <c r="S16" s="79">
        <v>16156</v>
      </c>
      <c r="T16" s="79">
        <v>0</v>
      </c>
      <c r="U16" s="79">
        <v>0</v>
      </c>
      <c r="V16" s="79">
        <v>0</v>
      </c>
      <c r="W16" s="79">
        <v>0</v>
      </c>
      <c r="X16" s="79"/>
      <c r="Y16" s="79"/>
      <c r="Z16" s="79"/>
      <c r="AA16" s="79"/>
      <c r="AB16" s="79"/>
      <c r="AC16" s="79"/>
      <c r="AD16" s="79"/>
      <c r="AE16" s="79"/>
      <c r="AF16" s="79">
        <v>5600</v>
      </c>
      <c r="AG16" s="79"/>
      <c r="AH16" s="79"/>
      <c r="AI16" s="79"/>
      <c r="AJ16" s="79"/>
      <c r="AK16" s="79"/>
      <c r="AL16" s="79"/>
      <c r="AM16" s="79"/>
      <c r="AN16" s="79"/>
      <c r="AO16" s="79"/>
      <c r="AP16" s="79"/>
      <c r="AQ16" s="79"/>
      <c r="AR16" s="79"/>
      <c r="AS16" s="79"/>
      <c r="AT16" s="79">
        <v>5931.0056501116096</v>
      </c>
      <c r="AU16" s="79">
        <v>3968.7664750343101</v>
      </c>
      <c r="AV16" s="79">
        <v>3969.6162971110002</v>
      </c>
      <c r="AW16" s="79"/>
      <c r="AX16" s="79"/>
      <c r="AY16" s="79"/>
      <c r="AZ16" s="79"/>
      <c r="BA16" s="79">
        <v>0.72897809743881203</v>
      </c>
      <c r="BB16" s="79">
        <v>0.33945888280868503</v>
      </c>
      <c r="BC16" s="79"/>
      <c r="BD16" s="79"/>
      <c r="BE16" s="79"/>
      <c r="BF16" s="79"/>
      <c r="BG16" s="79"/>
      <c r="BH16" s="79"/>
      <c r="BI16" s="79"/>
      <c r="BJ16" s="79"/>
      <c r="BK16" s="79"/>
      <c r="BL16" s="79"/>
      <c r="BM16" s="79"/>
      <c r="BN16" s="79"/>
    </row>
    <row r="17" spans="1:66" s="78" customFormat="1" x14ac:dyDescent="0.25">
      <c r="A17" s="78" t="s">
        <v>78</v>
      </c>
      <c r="B17" s="78" t="s">
        <v>195</v>
      </c>
      <c r="C17" s="78" t="s">
        <v>90</v>
      </c>
      <c r="D17" s="78">
        <f t="shared" si="0"/>
        <v>4.75430145263672</v>
      </c>
      <c r="E17" s="78">
        <v>1.18857538700104</v>
      </c>
      <c r="F17" s="78" t="s">
        <v>67</v>
      </c>
      <c r="G17" s="78" t="s">
        <v>68</v>
      </c>
      <c r="H17" s="78" t="s">
        <v>69</v>
      </c>
      <c r="I17" s="78" t="s">
        <v>69</v>
      </c>
      <c r="J17" s="78" t="s">
        <v>70</v>
      </c>
      <c r="K17" s="78" t="s">
        <v>71</v>
      </c>
      <c r="L17" s="78">
        <v>23.771507263183601</v>
      </c>
      <c r="O17" s="78">
        <v>1.8095517158508301</v>
      </c>
      <c r="P17" s="78">
        <v>0.72920501232147195</v>
      </c>
      <c r="Q17" s="78">
        <v>18816</v>
      </c>
      <c r="R17" s="78">
        <v>19</v>
      </c>
      <c r="S17" s="78">
        <v>18797</v>
      </c>
      <c r="T17" s="78">
        <v>0</v>
      </c>
      <c r="U17" s="78">
        <v>0</v>
      </c>
      <c r="V17" s="78">
        <v>0</v>
      </c>
      <c r="W17" s="78">
        <v>0</v>
      </c>
      <c r="AF17" s="78">
        <v>5600</v>
      </c>
      <c r="AT17" s="78">
        <v>5945.5164730674296</v>
      </c>
      <c r="AU17" s="78">
        <v>4551.8200719831002</v>
      </c>
      <c r="AV17" s="78">
        <v>4553.2273972180401</v>
      </c>
      <c r="BA17" s="78">
        <v>1.48233866691589</v>
      </c>
      <c r="BB17" s="78">
        <v>0.93649709224700906</v>
      </c>
    </row>
    <row r="18" spans="1:66" s="79" customFormat="1" x14ac:dyDescent="0.25">
      <c r="A18" s="79" t="s">
        <v>99</v>
      </c>
      <c r="B18" s="79" t="s">
        <v>166</v>
      </c>
      <c r="C18" s="79" t="s">
        <v>66</v>
      </c>
      <c r="D18" s="79">
        <f t="shared" si="0"/>
        <v>1.849069786071778</v>
      </c>
      <c r="E18" s="79">
        <v>0.46226742863655101</v>
      </c>
      <c r="F18" s="79" t="s">
        <v>67</v>
      </c>
      <c r="G18" s="79" t="s">
        <v>68</v>
      </c>
      <c r="H18" s="79" t="s">
        <v>69</v>
      </c>
      <c r="I18" s="79" t="s">
        <v>69</v>
      </c>
      <c r="J18" s="79" t="s">
        <v>70</v>
      </c>
      <c r="K18" s="79" t="s">
        <v>71</v>
      </c>
      <c r="L18" s="79">
        <v>9.2453489303588903</v>
      </c>
      <c r="O18" s="79">
        <v>0.86568635702133201</v>
      </c>
      <c r="P18" s="79">
        <v>0.20926907658576999</v>
      </c>
      <c r="Q18" s="79">
        <v>20364</v>
      </c>
      <c r="R18" s="79">
        <v>8</v>
      </c>
      <c r="S18" s="79">
        <v>20356</v>
      </c>
      <c r="T18" s="79">
        <v>0</v>
      </c>
      <c r="U18" s="79">
        <v>0</v>
      </c>
      <c r="V18" s="79">
        <v>0</v>
      </c>
      <c r="W18" s="79">
        <v>0</v>
      </c>
      <c r="AF18" s="79">
        <v>5600</v>
      </c>
      <c r="AT18" s="79">
        <v>6276.9427490234402</v>
      </c>
      <c r="AU18" s="79">
        <v>3904.8479585353398</v>
      </c>
      <c r="AV18" s="79">
        <v>3905.7798362766398</v>
      </c>
      <c r="BA18" s="79">
        <v>0.64658945798873901</v>
      </c>
      <c r="BB18" s="79">
        <v>0.31686475872993503</v>
      </c>
    </row>
    <row r="19" spans="1:66" s="79" customFormat="1" x14ac:dyDescent="0.25">
      <c r="A19" s="78" t="s">
        <v>80</v>
      </c>
      <c r="B19" s="78" t="s">
        <v>166</v>
      </c>
      <c r="C19" s="78" t="s">
        <v>90</v>
      </c>
      <c r="D19" s="78">
        <f t="shared" si="0"/>
        <v>3.9563934326171797</v>
      </c>
      <c r="E19" s="78">
        <v>0.98909831047058105</v>
      </c>
      <c r="F19" s="78" t="s">
        <v>67</v>
      </c>
      <c r="G19" s="78" t="s">
        <v>68</v>
      </c>
      <c r="H19" s="78" t="s">
        <v>69</v>
      </c>
      <c r="I19" s="78" t="s">
        <v>69</v>
      </c>
      <c r="J19" s="78" t="s">
        <v>70</v>
      </c>
      <c r="K19" s="78" t="s">
        <v>71</v>
      </c>
      <c r="L19" s="78">
        <v>19.781967163085898</v>
      </c>
      <c r="M19" s="78"/>
      <c r="N19" s="78"/>
      <c r="O19" s="78">
        <v>1.55981528759003</v>
      </c>
      <c r="P19" s="78">
        <v>0.57827425003051802</v>
      </c>
      <c r="Q19" s="78">
        <v>19039</v>
      </c>
      <c r="R19" s="78">
        <v>16</v>
      </c>
      <c r="S19" s="78">
        <v>19023</v>
      </c>
      <c r="T19" s="78">
        <v>0</v>
      </c>
      <c r="U19" s="78">
        <v>0</v>
      </c>
      <c r="V19" s="78">
        <v>0</v>
      </c>
      <c r="W19" s="78">
        <v>0</v>
      </c>
      <c r="X19" s="78"/>
      <c r="Y19" s="78"/>
      <c r="Z19" s="78"/>
      <c r="AA19" s="78"/>
      <c r="AB19" s="78"/>
      <c r="AC19" s="78"/>
      <c r="AD19" s="78"/>
      <c r="AE19" s="78"/>
      <c r="AF19" s="78">
        <v>5600</v>
      </c>
      <c r="AG19" s="78"/>
      <c r="AH19" s="78"/>
      <c r="AI19" s="78"/>
      <c r="AJ19" s="78"/>
      <c r="AK19" s="78"/>
      <c r="AL19" s="78"/>
      <c r="AM19" s="78"/>
      <c r="AN19" s="78"/>
      <c r="AO19" s="78"/>
      <c r="AP19" s="78"/>
      <c r="AQ19" s="78"/>
      <c r="AR19" s="78"/>
      <c r="AS19" s="78"/>
      <c r="AT19" s="78">
        <v>6399.35595703125</v>
      </c>
      <c r="AU19" s="78">
        <v>4821.0775071469798</v>
      </c>
      <c r="AV19" s="78">
        <v>4822.4038612200902</v>
      </c>
      <c r="AW19" s="78"/>
      <c r="AX19" s="78"/>
      <c r="AY19" s="78"/>
      <c r="AZ19" s="78"/>
      <c r="BA19" s="78">
        <v>1.25747287273407</v>
      </c>
      <c r="BB19" s="78">
        <v>0.76196485757827803</v>
      </c>
      <c r="BC19" s="78"/>
      <c r="BD19" s="78"/>
      <c r="BE19" s="78"/>
      <c r="BF19" s="78"/>
      <c r="BG19" s="78"/>
      <c r="BH19" s="78"/>
      <c r="BI19" s="78"/>
      <c r="BJ19" s="78"/>
      <c r="BK19" s="78"/>
      <c r="BL19" s="78"/>
      <c r="BM19" s="78"/>
      <c r="BN19" s="78"/>
    </row>
    <row r="20" spans="1:66" s="79" customFormat="1" x14ac:dyDescent="0.25">
      <c r="A20" s="79" t="s">
        <v>100</v>
      </c>
      <c r="B20" s="79" t="s">
        <v>171</v>
      </c>
      <c r="C20" s="79" t="s">
        <v>66</v>
      </c>
      <c r="D20" s="79">
        <f t="shared" si="0"/>
        <v>4.3002662658691397</v>
      </c>
      <c r="E20" s="79">
        <v>1.07506656646729</v>
      </c>
      <c r="F20" s="79" t="s">
        <v>67</v>
      </c>
      <c r="G20" s="79" t="s">
        <v>68</v>
      </c>
      <c r="H20" s="79" t="s">
        <v>69</v>
      </c>
      <c r="I20" s="79" t="s">
        <v>69</v>
      </c>
      <c r="J20" s="79" t="s">
        <v>70</v>
      </c>
      <c r="K20" s="79" t="s">
        <v>71</v>
      </c>
      <c r="L20" s="79">
        <v>21.5013313293457</v>
      </c>
      <c r="O20" s="79">
        <v>1.67398846149445</v>
      </c>
      <c r="P20" s="79">
        <v>0.63967275619506803</v>
      </c>
      <c r="Q20" s="79">
        <v>18612</v>
      </c>
      <c r="R20" s="79">
        <v>17</v>
      </c>
      <c r="S20" s="79">
        <v>18595</v>
      </c>
      <c r="T20" s="79">
        <v>0</v>
      </c>
      <c r="U20" s="79">
        <v>0</v>
      </c>
      <c r="V20" s="79">
        <v>0</v>
      </c>
      <c r="W20" s="79">
        <v>0</v>
      </c>
      <c r="AF20" s="79">
        <v>5600</v>
      </c>
      <c r="AT20" s="79">
        <v>6145.0673253676496</v>
      </c>
      <c r="AU20" s="79">
        <v>3919.5954795581001</v>
      </c>
      <c r="AV20" s="79">
        <v>3921.6282015320298</v>
      </c>
      <c r="BA20" s="79">
        <v>1.35733950138092</v>
      </c>
      <c r="BB20" s="79">
        <v>0.834988594055176</v>
      </c>
    </row>
    <row r="21" spans="1:66" s="79" customFormat="1" x14ac:dyDescent="0.25">
      <c r="A21" s="78" t="s">
        <v>81</v>
      </c>
      <c r="B21" s="78" t="s">
        <v>171</v>
      </c>
      <c r="C21" s="78" t="s">
        <v>90</v>
      </c>
      <c r="D21" s="78">
        <f t="shared" si="0"/>
        <v>3.86143531799316</v>
      </c>
      <c r="E21" s="78">
        <v>0.96535879373550404</v>
      </c>
      <c r="F21" s="78" t="s">
        <v>67</v>
      </c>
      <c r="G21" s="78" t="s">
        <v>68</v>
      </c>
      <c r="H21" s="78" t="s">
        <v>69</v>
      </c>
      <c r="I21" s="78" t="s">
        <v>69</v>
      </c>
      <c r="J21" s="78" t="s">
        <v>70</v>
      </c>
      <c r="K21" s="78" t="s">
        <v>71</v>
      </c>
      <c r="L21" s="78">
        <v>19.307176589965799</v>
      </c>
      <c r="M21" s="78"/>
      <c r="N21" s="78"/>
      <c r="O21" s="78">
        <v>1.5223690271377599</v>
      </c>
      <c r="P21" s="78">
        <v>0.56439733505249001</v>
      </c>
      <c r="Q21" s="78">
        <v>19507</v>
      </c>
      <c r="R21" s="78">
        <v>16</v>
      </c>
      <c r="S21" s="78">
        <v>19491</v>
      </c>
      <c r="T21" s="78">
        <v>0</v>
      </c>
      <c r="U21" s="78">
        <v>0</v>
      </c>
      <c r="V21" s="78">
        <v>0</v>
      </c>
      <c r="W21" s="78">
        <v>0</v>
      </c>
      <c r="X21" s="78"/>
      <c r="Y21" s="78"/>
      <c r="Z21" s="78"/>
      <c r="AA21" s="78"/>
      <c r="AB21" s="78"/>
      <c r="AC21" s="78"/>
      <c r="AD21" s="78"/>
      <c r="AE21" s="78"/>
      <c r="AF21" s="78">
        <v>5600</v>
      </c>
      <c r="AG21" s="78"/>
      <c r="AH21" s="78"/>
      <c r="AI21" s="78"/>
      <c r="AJ21" s="78"/>
      <c r="AK21" s="78"/>
      <c r="AL21" s="78"/>
      <c r="AM21" s="78"/>
      <c r="AN21" s="78"/>
      <c r="AO21" s="78"/>
      <c r="AP21" s="78"/>
      <c r="AQ21" s="78"/>
      <c r="AR21" s="78"/>
      <c r="AS21" s="78"/>
      <c r="AT21" s="78">
        <v>6315.8705139160202</v>
      </c>
      <c r="AU21" s="78">
        <v>4800.3876911789803</v>
      </c>
      <c r="AV21" s="78">
        <v>4801.6307180495496</v>
      </c>
      <c r="AW21" s="78"/>
      <c r="AX21" s="78"/>
      <c r="AY21" s="78"/>
      <c r="AZ21" s="78"/>
      <c r="BA21" s="78">
        <v>1.22728872299194</v>
      </c>
      <c r="BB21" s="78">
        <v>0.74367851018905595</v>
      </c>
      <c r="BC21" s="78"/>
      <c r="BD21" s="78"/>
      <c r="BE21" s="78"/>
      <c r="BF21" s="78"/>
      <c r="BG21" s="78"/>
      <c r="BH21" s="78"/>
      <c r="BI21" s="78"/>
      <c r="BJ21" s="78"/>
      <c r="BK21" s="78"/>
      <c r="BL21" s="78"/>
      <c r="BM21" s="78"/>
      <c r="BN21" s="78"/>
    </row>
    <row r="22" spans="1:66" s="79" customFormat="1" x14ac:dyDescent="0.25">
      <c r="A22" s="79" t="s">
        <v>101</v>
      </c>
      <c r="B22" s="79" t="s">
        <v>176</v>
      </c>
      <c r="C22" s="79" t="s">
        <v>66</v>
      </c>
      <c r="D22" s="79">
        <f t="shared" si="0"/>
        <v>4.4766517639160197</v>
      </c>
      <c r="E22" s="79">
        <v>1.11916291713715</v>
      </c>
      <c r="F22" s="79" t="s">
        <v>67</v>
      </c>
      <c r="G22" s="79" t="s">
        <v>68</v>
      </c>
      <c r="H22" s="79" t="s">
        <v>69</v>
      </c>
      <c r="I22" s="79" t="s">
        <v>69</v>
      </c>
      <c r="J22" s="79" t="s">
        <v>70</v>
      </c>
      <c r="K22" s="79" t="s">
        <v>71</v>
      </c>
      <c r="L22" s="79">
        <v>22.383258819580099</v>
      </c>
      <c r="O22" s="79">
        <v>1.74266910552979</v>
      </c>
      <c r="P22" s="79">
        <v>0.66590529680252097</v>
      </c>
      <c r="Q22" s="79">
        <v>17879</v>
      </c>
      <c r="R22" s="79">
        <v>17</v>
      </c>
      <c r="S22" s="79">
        <v>17862</v>
      </c>
      <c r="T22" s="79">
        <v>0</v>
      </c>
      <c r="U22" s="79">
        <v>0</v>
      </c>
      <c r="V22" s="79">
        <v>0</v>
      </c>
      <c r="W22" s="79">
        <v>0</v>
      </c>
      <c r="AF22" s="79">
        <v>5600</v>
      </c>
      <c r="AT22" s="79">
        <v>6024.9005916819897</v>
      </c>
      <c r="AU22" s="79">
        <v>3932.6229080201902</v>
      </c>
      <c r="AV22" s="79">
        <v>3934.6123213331398</v>
      </c>
      <c r="BA22" s="79">
        <v>1.4130209684371899</v>
      </c>
      <c r="BB22" s="79">
        <v>0.86923396587371804</v>
      </c>
    </row>
    <row r="23" spans="1:66" s="79" customFormat="1" x14ac:dyDescent="0.25">
      <c r="A23" s="78" t="s">
        <v>82</v>
      </c>
      <c r="B23" s="78" t="s">
        <v>176</v>
      </c>
      <c r="C23" s="78" t="s">
        <v>90</v>
      </c>
      <c r="D23" s="78">
        <f t="shared" si="0"/>
        <v>6.5940696716308596</v>
      </c>
      <c r="E23" s="78">
        <v>1.6485173702239999</v>
      </c>
      <c r="F23" s="78" t="s">
        <v>67</v>
      </c>
      <c r="G23" s="78" t="s">
        <v>68</v>
      </c>
      <c r="H23" s="78" t="s">
        <v>69</v>
      </c>
      <c r="I23" s="78" t="s">
        <v>69</v>
      </c>
      <c r="J23" s="78" t="s">
        <v>70</v>
      </c>
      <c r="K23" s="78" t="s">
        <v>71</v>
      </c>
      <c r="L23" s="78">
        <v>32.970348358154297</v>
      </c>
      <c r="M23" s="78"/>
      <c r="N23" s="78"/>
      <c r="O23" s="78">
        <v>2.36920118331909</v>
      </c>
      <c r="P23" s="78">
        <v>1.09150397777557</v>
      </c>
      <c r="Q23" s="78">
        <v>18568</v>
      </c>
      <c r="R23" s="78">
        <v>26</v>
      </c>
      <c r="S23" s="78">
        <v>18542</v>
      </c>
      <c r="T23" s="78">
        <v>0</v>
      </c>
      <c r="U23" s="78">
        <v>0</v>
      </c>
      <c r="V23" s="78">
        <v>0</v>
      </c>
      <c r="W23" s="78">
        <v>0</v>
      </c>
      <c r="X23" s="78"/>
      <c r="Y23" s="78"/>
      <c r="Z23" s="78"/>
      <c r="AA23" s="78"/>
      <c r="AB23" s="78"/>
      <c r="AC23" s="78"/>
      <c r="AD23" s="78"/>
      <c r="AE23" s="78"/>
      <c r="AF23" s="78">
        <v>5600</v>
      </c>
      <c r="AG23" s="78"/>
      <c r="AH23" s="78"/>
      <c r="AI23" s="78"/>
      <c r="AJ23" s="78"/>
      <c r="AK23" s="78"/>
      <c r="AL23" s="78"/>
      <c r="AM23" s="78"/>
      <c r="AN23" s="78"/>
      <c r="AO23" s="78"/>
      <c r="AP23" s="78"/>
      <c r="AQ23" s="78"/>
      <c r="AR23" s="78"/>
      <c r="AS23" s="78"/>
      <c r="AT23" s="78">
        <v>6286.4637169471198</v>
      </c>
      <c r="AU23" s="78">
        <v>4830.5580799513</v>
      </c>
      <c r="AV23" s="78">
        <v>4832.5967242081897</v>
      </c>
      <c r="AW23" s="78"/>
      <c r="AX23" s="78"/>
      <c r="AY23" s="78"/>
      <c r="AZ23" s="78"/>
      <c r="BA23" s="78">
        <v>1.9927783012390099</v>
      </c>
      <c r="BB23" s="78">
        <v>1.34647560119629</v>
      </c>
      <c r="BC23" s="78"/>
      <c r="BD23" s="78"/>
      <c r="BE23" s="78"/>
      <c r="BF23" s="78"/>
      <c r="BG23" s="78"/>
      <c r="BH23" s="78"/>
      <c r="BI23" s="78"/>
      <c r="BJ23" s="78"/>
      <c r="BK23" s="78"/>
      <c r="BL23" s="78"/>
      <c r="BM23" s="78"/>
      <c r="BN23" s="78"/>
    </row>
    <row r="24" spans="1:66" s="79" customFormat="1" x14ac:dyDescent="0.25">
      <c r="A24" s="79" t="s">
        <v>102</v>
      </c>
      <c r="B24" s="79" t="s">
        <v>181</v>
      </c>
      <c r="C24" s="79" t="s">
        <v>66</v>
      </c>
      <c r="D24" s="79">
        <f t="shared" si="0"/>
        <v>4.2813186645507795</v>
      </c>
      <c r="E24" s="79">
        <v>1.0703296661377</v>
      </c>
      <c r="F24" s="79" t="s">
        <v>67</v>
      </c>
      <c r="G24" s="79" t="s">
        <v>68</v>
      </c>
      <c r="H24" s="79" t="s">
        <v>69</v>
      </c>
      <c r="I24" s="79" t="s">
        <v>69</v>
      </c>
      <c r="J24" s="79" t="s">
        <v>70</v>
      </c>
      <c r="K24" s="79" t="s">
        <v>71</v>
      </c>
      <c r="L24" s="79">
        <v>21.406593322753899</v>
      </c>
      <c r="O24" s="79">
        <v>1.6471652984619101</v>
      </c>
      <c r="P24" s="79">
        <v>0.64713573455810502</v>
      </c>
      <c r="Q24" s="79">
        <v>19794</v>
      </c>
      <c r="R24" s="79">
        <v>18</v>
      </c>
      <c r="S24" s="79">
        <v>19776</v>
      </c>
      <c r="T24" s="79">
        <v>0</v>
      </c>
      <c r="U24" s="79">
        <v>0</v>
      </c>
      <c r="V24" s="79">
        <v>0</v>
      </c>
      <c r="W24" s="79">
        <v>0</v>
      </c>
      <c r="AF24" s="79">
        <v>5600</v>
      </c>
      <c r="AT24" s="79">
        <v>6020.5868598090301</v>
      </c>
      <c r="AU24" s="79">
        <v>3930.4922732257501</v>
      </c>
      <c r="AV24" s="79">
        <v>3932.3929351717202</v>
      </c>
      <c r="BA24" s="79">
        <v>1.3427650928497299</v>
      </c>
      <c r="BB24" s="79">
        <v>0.83756899833679199</v>
      </c>
    </row>
    <row r="25" spans="1:66" s="79" customFormat="1" x14ac:dyDescent="0.25">
      <c r="A25" s="78" t="s">
        <v>83</v>
      </c>
      <c r="B25" s="78" t="s">
        <v>181</v>
      </c>
      <c r="C25" s="78" t="s">
        <v>90</v>
      </c>
      <c r="D25" s="78">
        <f t="shared" si="0"/>
        <v>9.4822448730468807</v>
      </c>
      <c r="E25" s="78">
        <v>2.3705611228942902</v>
      </c>
      <c r="F25" s="78" t="s">
        <v>67</v>
      </c>
      <c r="G25" s="78" t="s">
        <v>68</v>
      </c>
      <c r="H25" s="78" t="s">
        <v>69</v>
      </c>
      <c r="I25" s="78" t="s">
        <v>69</v>
      </c>
      <c r="J25" s="78" t="s">
        <v>70</v>
      </c>
      <c r="K25" s="78" t="s">
        <v>71</v>
      </c>
      <c r="L25" s="78">
        <v>47.411224365234403</v>
      </c>
      <c r="M25" s="78"/>
      <c r="N25" s="78"/>
      <c r="O25" s="78">
        <v>3.2218606472015399</v>
      </c>
      <c r="P25" s="78">
        <v>1.68459343910217</v>
      </c>
      <c r="Q25" s="78">
        <v>18381</v>
      </c>
      <c r="R25" s="78">
        <v>37</v>
      </c>
      <c r="S25" s="78">
        <v>18344</v>
      </c>
      <c r="T25" s="78">
        <v>0</v>
      </c>
      <c r="U25" s="78">
        <v>0</v>
      </c>
      <c r="V25" s="78">
        <v>0</v>
      </c>
      <c r="W25" s="78">
        <v>0</v>
      </c>
      <c r="X25" s="78"/>
      <c r="Y25" s="78"/>
      <c r="Z25" s="78"/>
      <c r="AA25" s="78"/>
      <c r="AB25" s="78"/>
      <c r="AC25" s="78"/>
      <c r="AD25" s="78"/>
      <c r="AE25" s="78"/>
      <c r="AF25" s="78">
        <v>5600</v>
      </c>
      <c r="AG25" s="78"/>
      <c r="AH25" s="78"/>
      <c r="AI25" s="78"/>
      <c r="AJ25" s="78"/>
      <c r="AK25" s="78"/>
      <c r="AL25" s="78"/>
      <c r="AM25" s="78"/>
      <c r="AN25" s="78"/>
      <c r="AO25" s="78"/>
      <c r="AP25" s="78"/>
      <c r="AQ25" s="78"/>
      <c r="AR25" s="78"/>
      <c r="AS25" s="78"/>
      <c r="AT25" s="78">
        <v>6247.1129777238202</v>
      </c>
      <c r="AU25" s="78">
        <v>4727.6680134416802</v>
      </c>
      <c r="AV25" s="78">
        <v>4730.7265773761101</v>
      </c>
      <c r="AW25" s="78"/>
      <c r="AX25" s="78"/>
      <c r="AY25" s="78"/>
      <c r="AZ25" s="78"/>
      <c r="BA25" s="78">
        <v>2.7810246944427499</v>
      </c>
      <c r="BB25" s="78">
        <v>2.00274705886841</v>
      </c>
      <c r="BC25" s="78"/>
      <c r="BD25" s="78"/>
      <c r="BE25" s="78"/>
      <c r="BF25" s="78"/>
      <c r="BG25" s="78"/>
      <c r="BH25" s="78"/>
      <c r="BI25" s="78"/>
      <c r="BJ25" s="78"/>
      <c r="BK25" s="78"/>
      <c r="BL25" s="78"/>
      <c r="BM25" s="78"/>
      <c r="BN25" s="78"/>
    </row>
    <row r="26" spans="1:66" s="79" customFormat="1" x14ac:dyDescent="0.25">
      <c r="A26" s="79" t="s">
        <v>103</v>
      </c>
      <c r="B26" s="79" t="s">
        <v>186</v>
      </c>
      <c r="C26" s="79" t="s">
        <v>66</v>
      </c>
      <c r="D26" s="79">
        <f t="shared" si="0"/>
        <v>2.9127931594848602</v>
      </c>
      <c r="E26" s="79">
        <v>0.72819828987121604</v>
      </c>
      <c r="F26" s="79" t="s">
        <v>67</v>
      </c>
      <c r="G26" s="79" t="s">
        <v>68</v>
      </c>
      <c r="H26" s="79" t="s">
        <v>69</v>
      </c>
      <c r="I26" s="79" t="s">
        <v>69</v>
      </c>
      <c r="J26" s="79" t="s">
        <v>70</v>
      </c>
      <c r="K26" s="79" t="s">
        <v>71</v>
      </c>
      <c r="L26" s="79">
        <v>14.5639657974243</v>
      </c>
      <c r="O26" s="79">
        <v>1.2521841526031501</v>
      </c>
      <c r="P26" s="79">
        <v>0.37595885992050199</v>
      </c>
      <c r="Q26" s="79">
        <v>17777</v>
      </c>
      <c r="R26" s="79">
        <v>11</v>
      </c>
      <c r="S26" s="79">
        <v>17766</v>
      </c>
      <c r="T26" s="79">
        <v>0</v>
      </c>
      <c r="U26" s="79">
        <v>0</v>
      </c>
      <c r="V26" s="79">
        <v>0</v>
      </c>
      <c r="W26" s="79">
        <v>0</v>
      </c>
      <c r="AF26" s="79">
        <v>5600</v>
      </c>
      <c r="AT26" s="79">
        <v>5951.0966352982996</v>
      </c>
      <c r="AU26" s="79">
        <v>3938.8277365407398</v>
      </c>
      <c r="AV26" s="79">
        <v>3940.0728823969798</v>
      </c>
      <c r="BA26" s="79">
        <v>0.97105342149734497</v>
      </c>
      <c r="BB26" s="79">
        <v>0.52968651056289695</v>
      </c>
    </row>
    <row r="27" spans="1:66" s="79" customFormat="1" x14ac:dyDescent="0.25">
      <c r="A27" s="78" t="s">
        <v>84</v>
      </c>
      <c r="B27" s="78" t="s">
        <v>186</v>
      </c>
      <c r="C27" s="78" t="s">
        <v>90</v>
      </c>
      <c r="D27" s="78">
        <f t="shared" si="0"/>
        <v>4.4953502655029194</v>
      </c>
      <c r="E27" s="78">
        <v>1.1238375902175901</v>
      </c>
      <c r="F27" s="78" t="s">
        <v>67</v>
      </c>
      <c r="G27" s="78" t="s">
        <v>68</v>
      </c>
      <c r="H27" s="78" t="s">
        <v>69</v>
      </c>
      <c r="I27" s="78" t="s">
        <v>69</v>
      </c>
      <c r="J27" s="78" t="s">
        <v>70</v>
      </c>
      <c r="K27" s="78" t="s">
        <v>71</v>
      </c>
      <c r="L27" s="78">
        <v>22.476751327514599</v>
      </c>
      <c r="M27" s="78"/>
      <c r="N27" s="78"/>
      <c r="O27" s="78">
        <v>1.72953164577484</v>
      </c>
      <c r="P27" s="78">
        <v>0.67948132753372203</v>
      </c>
      <c r="Q27" s="78">
        <v>18852</v>
      </c>
      <c r="R27" s="78">
        <v>18</v>
      </c>
      <c r="S27" s="78">
        <v>18834</v>
      </c>
      <c r="T27" s="78">
        <v>0</v>
      </c>
      <c r="U27" s="78">
        <v>0</v>
      </c>
      <c r="V27" s="78">
        <v>0</v>
      </c>
      <c r="W27" s="78">
        <v>0</v>
      </c>
      <c r="X27" s="78"/>
      <c r="Y27" s="78"/>
      <c r="Z27" s="78"/>
      <c r="AA27" s="78"/>
      <c r="AB27" s="78"/>
      <c r="AC27" s="78"/>
      <c r="AD27" s="78"/>
      <c r="AE27" s="78"/>
      <c r="AF27" s="78">
        <v>5600</v>
      </c>
      <c r="AG27" s="78"/>
      <c r="AH27" s="78"/>
      <c r="AI27" s="78"/>
      <c r="AJ27" s="78"/>
      <c r="AK27" s="78"/>
      <c r="AL27" s="78"/>
      <c r="AM27" s="78"/>
      <c r="AN27" s="78"/>
      <c r="AO27" s="78"/>
      <c r="AP27" s="78"/>
      <c r="AQ27" s="78"/>
      <c r="AR27" s="78"/>
      <c r="AS27" s="78"/>
      <c r="AT27" s="78">
        <v>6097.8773600260402</v>
      </c>
      <c r="AU27" s="78">
        <v>4662.48978470981</v>
      </c>
      <c r="AV27" s="78">
        <v>4663.86030117257</v>
      </c>
      <c r="AW27" s="78"/>
      <c r="AX27" s="78"/>
      <c r="AY27" s="78"/>
      <c r="AZ27" s="78"/>
      <c r="BA27" s="78">
        <v>1.40990078449249</v>
      </c>
      <c r="BB27" s="78">
        <v>0.87943649291992199</v>
      </c>
      <c r="BC27" s="78"/>
      <c r="BD27" s="78"/>
      <c r="BE27" s="78"/>
      <c r="BF27" s="78"/>
      <c r="BG27" s="78"/>
      <c r="BH27" s="78"/>
      <c r="BI27" s="78"/>
      <c r="BJ27" s="78"/>
      <c r="BK27" s="78"/>
      <c r="BL27" s="78"/>
      <c r="BM27" s="78"/>
      <c r="BN27" s="78"/>
    </row>
    <row r="28" spans="1:66" s="79" customFormat="1" x14ac:dyDescent="0.25">
      <c r="A28" s="79" t="s">
        <v>104</v>
      </c>
      <c r="B28" s="79" t="s">
        <v>191</v>
      </c>
      <c r="C28" s="79" t="s">
        <v>66</v>
      </c>
      <c r="D28" s="79">
        <f t="shared" si="0"/>
        <v>4.0111938476562603</v>
      </c>
      <c r="E28" s="79">
        <v>1.0027984380721999</v>
      </c>
      <c r="F28" s="79" t="s">
        <v>67</v>
      </c>
      <c r="G28" s="79" t="s">
        <v>68</v>
      </c>
      <c r="H28" s="79" t="s">
        <v>69</v>
      </c>
      <c r="I28" s="79" t="s">
        <v>69</v>
      </c>
      <c r="J28" s="79" t="s">
        <v>70</v>
      </c>
      <c r="K28" s="79" t="s">
        <v>71</v>
      </c>
      <c r="L28" s="79">
        <v>20.0559692382813</v>
      </c>
      <c r="O28" s="79">
        <v>1.58142602443695</v>
      </c>
      <c r="P28" s="79">
        <v>0.58628261089324996</v>
      </c>
      <c r="Q28" s="79">
        <v>18779</v>
      </c>
      <c r="R28" s="79">
        <v>16</v>
      </c>
      <c r="S28" s="79">
        <v>18763</v>
      </c>
      <c r="T28" s="79">
        <v>0</v>
      </c>
      <c r="U28" s="79">
        <v>0</v>
      </c>
      <c r="V28" s="79">
        <v>0</v>
      </c>
      <c r="W28" s="79">
        <v>0</v>
      </c>
      <c r="AF28" s="79">
        <v>5600</v>
      </c>
      <c r="AT28" s="79">
        <v>6020.8377380371103</v>
      </c>
      <c r="AU28" s="79">
        <v>3966.9549584423498</v>
      </c>
      <c r="AV28" s="79">
        <v>3968.70489850698</v>
      </c>
      <c r="BA28" s="79">
        <v>1.2748924493789699</v>
      </c>
      <c r="BB28" s="79">
        <v>0.77251797914505005</v>
      </c>
    </row>
    <row r="29" spans="1:66" s="79" customFormat="1" x14ac:dyDescent="0.25">
      <c r="A29" s="78" t="s">
        <v>85</v>
      </c>
      <c r="B29" s="78" t="s">
        <v>191</v>
      </c>
      <c r="C29" s="78" t="s">
        <v>90</v>
      </c>
      <c r="D29" s="78">
        <f t="shared" si="0"/>
        <v>4.7084983825683597</v>
      </c>
      <c r="E29" s="78">
        <v>1.17712461948395</v>
      </c>
      <c r="F29" s="78" t="s">
        <v>67</v>
      </c>
      <c r="G29" s="78" t="s">
        <v>68</v>
      </c>
      <c r="H29" s="78" t="s">
        <v>69</v>
      </c>
      <c r="I29" s="78" t="s">
        <v>69</v>
      </c>
      <c r="J29" s="78" t="s">
        <v>70</v>
      </c>
      <c r="K29" s="78" t="s">
        <v>71</v>
      </c>
      <c r="L29" s="78">
        <v>23.5424919128418</v>
      </c>
      <c r="M29" s="78"/>
      <c r="N29" s="78"/>
      <c r="O29" s="78">
        <v>1.8115599155426001</v>
      </c>
      <c r="P29" s="78">
        <v>0.71169269084930398</v>
      </c>
      <c r="Q29" s="78">
        <v>17999</v>
      </c>
      <c r="R29" s="78">
        <v>18</v>
      </c>
      <c r="S29" s="78">
        <v>17981</v>
      </c>
      <c r="T29" s="78">
        <v>0</v>
      </c>
      <c r="U29" s="78">
        <v>0</v>
      </c>
      <c r="V29" s="78">
        <v>0</v>
      </c>
      <c r="W29" s="78">
        <v>0</v>
      </c>
      <c r="X29" s="78"/>
      <c r="Y29" s="78"/>
      <c r="Z29" s="78"/>
      <c r="AA29" s="78"/>
      <c r="AB29" s="78"/>
      <c r="AC29" s="78"/>
      <c r="AD29" s="78"/>
      <c r="AE29" s="78"/>
      <c r="AF29" s="78">
        <v>5600</v>
      </c>
      <c r="AG29" s="78"/>
      <c r="AH29" s="78"/>
      <c r="AI29" s="78"/>
      <c r="AJ29" s="78"/>
      <c r="AK29" s="78"/>
      <c r="AL29" s="78"/>
      <c r="AM29" s="78"/>
      <c r="AN29" s="78"/>
      <c r="AO29" s="78"/>
      <c r="AP29" s="78"/>
      <c r="AQ29" s="78"/>
      <c r="AR29" s="78"/>
      <c r="AS29" s="78"/>
      <c r="AT29" s="78">
        <v>6181.0050455729197</v>
      </c>
      <c r="AU29" s="78">
        <v>4666.3283981697496</v>
      </c>
      <c r="AV29" s="78">
        <v>4667.8431589705096</v>
      </c>
      <c r="AW29" s="78"/>
      <c r="AX29" s="78"/>
      <c r="AY29" s="78"/>
      <c r="AZ29" s="78"/>
      <c r="BA29" s="78">
        <v>1.4767601490020801</v>
      </c>
      <c r="BB29" s="78">
        <v>0.92113059759140004</v>
      </c>
      <c r="BC29" s="78"/>
      <c r="BD29" s="78"/>
      <c r="BE29" s="78"/>
      <c r="BF29" s="78"/>
      <c r="BG29" s="78"/>
      <c r="BH29" s="78"/>
      <c r="BI29" s="78"/>
      <c r="BJ29" s="78"/>
      <c r="BK29" s="78"/>
      <c r="BL29" s="78"/>
      <c r="BM29" s="78"/>
      <c r="BN29" s="78"/>
    </row>
    <row r="30" spans="1:66" s="79" customFormat="1" x14ac:dyDescent="0.25">
      <c r="A30" s="79" t="s">
        <v>98</v>
      </c>
      <c r="B30" s="79" t="s">
        <v>86</v>
      </c>
      <c r="C30" s="79" t="s">
        <v>66</v>
      </c>
      <c r="D30" s="79">
        <f t="shared" si="0"/>
        <v>0</v>
      </c>
      <c r="E30" s="79">
        <v>0</v>
      </c>
      <c r="F30" s="79" t="s">
        <v>67</v>
      </c>
      <c r="G30" s="79" t="s">
        <v>68</v>
      </c>
      <c r="H30" s="79" t="s">
        <v>69</v>
      </c>
      <c r="I30" s="79" t="s">
        <v>69</v>
      </c>
      <c r="J30" s="79" t="s">
        <v>70</v>
      </c>
      <c r="K30" s="79" t="s">
        <v>71</v>
      </c>
      <c r="L30" s="79">
        <v>0</v>
      </c>
      <c r="O30" s="79">
        <v>0.17506670951843301</v>
      </c>
      <c r="P30" s="79">
        <v>0</v>
      </c>
      <c r="Q30" s="79">
        <v>20135</v>
      </c>
      <c r="R30" s="79">
        <v>0</v>
      </c>
      <c r="S30" s="79">
        <v>20135</v>
      </c>
      <c r="T30" s="79">
        <v>0</v>
      </c>
      <c r="U30" s="79">
        <v>0</v>
      </c>
      <c r="V30" s="79">
        <v>0</v>
      </c>
      <c r="W30" s="79">
        <v>0</v>
      </c>
      <c r="AF30" s="79">
        <v>5600</v>
      </c>
      <c r="AT30" s="79">
        <v>0</v>
      </c>
      <c r="AU30" s="79">
        <v>3625.2211237234601</v>
      </c>
      <c r="AV30" s="79">
        <v>3625.2211237234601</v>
      </c>
      <c r="BA30" s="79">
        <v>7.9992204904556302E-2</v>
      </c>
      <c r="BB30" s="79">
        <v>0</v>
      </c>
    </row>
    <row r="31" spans="1:66" s="79" customFormat="1" x14ac:dyDescent="0.25">
      <c r="A31" s="78" t="s">
        <v>79</v>
      </c>
      <c r="B31" s="78" t="s">
        <v>86</v>
      </c>
      <c r="C31" s="78" t="s">
        <v>90</v>
      </c>
      <c r="D31" s="78">
        <f t="shared" si="0"/>
        <v>0.50001406669616599</v>
      </c>
      <c r="E31" s="78">
        <v>0.125003516674042</v>
      </c>
      <c r="F31" s="78" t="s">
        <v>67</v>
      </c>
      <c r="G31" s="78" t="s">
        <v>68</v>
      </c>
      <c r="H31" s="78" t="s">
        <v>69</v>
      </c>
      <c r="I31" s="78" t="s">
        <v>69</v>
      </c>
      <c r="J31" s="78" t="s">
        <v>70</v>
      </c>
      <c r="K31" s="78" t="s">
        <v>71</v>
      </c>
      <c r="L31" s="78">
        <v>2.5000703334808301</v>
      </c>
      <c r="M31" s="78"/>
      <c r="N31" s="78"/>
      <c r="O31" s="78">
        <v>0.40043312311172502</v>
      </c>
      <c r="P31" s="78">
        <v>1.89371798187494E-2</v>
      </c>
      <c r="Q31" s="78">
        <v>18824</v>
      </c>
      <c r="R31" s="78">
        <v>2</v>
      </c>
      <c r="S31" s="78">
        <v>18822</v>
      </c>
      <c r="T31" s="78">
        <v>0</v>
      </c>
      <c r="U31" s="78">
        <v>0</v>
      </c>
      <c r="V31" s="78">
        <v>0</v>
      </c>
      <c r="W31" s="78">
        <v>0</v>
      </c>
      <c r="X31" s="78"/>
      <c r="Y31" s="78"/>
      <c r="Z31" s="78"/>
      <c r="AA31" s="78"/>
      <c r="AB31" s="78"/>
      <c r="AC31" s="78"/>
      <c r="AD31" s="78"/>
      <c r="AE31" s="78"/>
      <c r="AF31" s="78">
        <v>5600</v>
      </c>
      <c r="AG31" s="78"/>
      <c r="AH31" s="78"/>
      <c r="AI31" s="78"/>
      <c r="AJ31" s="78"/>
      <c r="AK31" s="78"/>
      <c r="AL31" s="78"/>
      <c r="AM31" s="78"/>
      <c r="AN31" s="78"/>
      <c r="AO31" s="78"/>
      <c r="AP31" s="78"/>
      <c r="AQ31" s="78"/>
      <c r="AR31" s="78"/>
      <c r="AS31" s="78"/>
      <c r="AT31" s="78">
        <v>7961.7951660156295</v>
      </c>
      <c r="AU31" s="78">
        <v>4548.3186123878104</v>
      </c>
      <c r="AV31" s="78">
        <v>4548.6812852048497</v>
      </c>
      <c r="AW31" s="78"/>
      <c r="AX31" s="78"/>
      <c r="AY31" s="78"/>
      <c r="AZ31" s="78"/>
      <c r="BA31" s="78">
        <v>0.24033103883266399</v>
      </c>
      <c r="BB31" s="78">
        <v>5.42498901486397E-2</v>
      </c>
      <c r="BC31" s="78"/>
      <c r="BD31" s="78"/>
      <c r="BE31" s="78"/>
      <c r="BF31" s="78"/>
      <c r="BG31" s="78"/>
      <c r="BH31" s="78"/>
      <c r="BI31" s="78"/>
      <c r="BJ31" s="78"/>
      <c r="BK31" s="78"/>
      <c r="BL31" s="78"/>
      <c r="BM31" s="78"/>
      <c r="BN31" s="78"/>
    </row>
    <row r="32" spans="1:66" s="79" customFormat="1" x14ac:dyDescent="0.25">
      <c r="A32" s="79" t="s">
        <v>105</v>
      </c>
      <c r="B32" s="79" t="s">
        <v>88</v>
      </c>
      <c r="C32" s="79" t="s">
        <v>66</v>
      </c>
      <c r="D32" s="79">
        <f t="shared" si="0"/>
        <v>22.227461242675801</v>
      </c>
      <c r="E32" s="79">
        <v>5.5568652153015101</v>
      </c>
      <c r="F32" s="79" t="s">
        <v>67</v>
      </c>
      <c r="G32" s="79" t="s">
        <v>68</v>
      </c>
      <c r="H32" s="79" t="s">
        <v>69</v>
      </c>
      <c r="I32" s="79" t="s">
        <v>69</v>
      </c>
      <c r="J32" s="79" t="s">
        <v>70</v>
      </c>
      <c r="K32" s="79" t="s">
        <v>71</v>
      </c>
      <c r="L32" s="79">
        <v>111.13730621337901</v>
      </c>
      <c r="O32" s="79">
        <v>6.8793926239013699</v>
      </c>
      <c r="P32" s="79">
        <v>4.4165530204772896</v>
      </c>
      <c r="Q32" s="79">
        <v>16765</v>
      </c>
      <c r="R32" s="79">
        <v>79</v>
      </c>
      <c r="S32" s="79">
        <v>16686</v>
      </c>
      <c r="T32" s="79">
        <v>0</v>
      </c>
      <c r="U32" s="79">
        <v>0</v>
      </c>
      <c r="V32" s="79">
        <v>0</v>
      </c>
      <c r="W32" s="79">
        <v>0</v>
      </c>
      <c r="AF32" s="79">
        <v>5600</v>
      </c>
      <c r="AT32" s="79">
        <v>5905.08185200752</v>
      </c>
      <c r="AU32" s="79">
        <v>3856.4914631839601</v>
      </c>
      <c r="AV32" s="79">
        <v>3866.14482678175</v>
      </c>
      <c r="BA32" s="79">
        <v>6.2044339179992702</v>
      </c>
      <c r="BB32" s="79">
        <v>4.9562330245971697</v>
      </c>
    </row>
    <row r="33" spans="1:66" s="79" customFormat="1" x14ac:dyDescent="0.25">
      <c r="A33" s="78" t="s">
        <v>87</v>
      </c>
      <c r="B33" s="78" t="s">
        <v>88</v>
      </c>
      <c r="C33" s="78" t="s">
        <v>90</v>
      </c>
      <c r="D33" s="78">
        <f t="shared" si="0"/>
        <v>34.6611938476562</v>
      </c>
      <c r="E33" s="78">
        <v>8.6652984619140607</v>
      </c>
      <c r="F33" s="78" t="s">
        <v>67</v>
      </c>
      <c r="G33" s="78" t="s">
        <v>68</v>
      </c>
      <c r="H33" s="78" t="s">
        <v>69</v>
      </c>
      <c r="I33" s="78" t="s">
        <v>69</v>
      </c>
      <c r="J33" s="78" t="s">
        <v>70</v>
      </c>
      <c r="K33" s="78" t="s">
        <v>71</v>
      </c>
      <c r="L33" s="78">
        <v>173.30596923828099</v>
      </c>
      <c r="M33" s="78"/>
      <c r="N33" s="78"/>
      <c r="O33" s="78">
        <v>10.133409500122101</v>
      </c>
      <c r="P33" s="78">
        <v>7.1990160942077601</v>
      </c>
      <c r="Q33" s="78">
        <v>18260</v>
      </c>
      <c r="R33" s="78">
        <v>134</v>
      </c>
      <c r="S33" s="78">
        <v>18126</v>
      </c>
      <c r="T33" s="78">
        <v>0</v>
      </c>
      <c r="U33" s="78">
        <v>0</v>
      </c>
      <c r="V33" s="78">
        <v>0</v>
      </c>
      <c r="W33" s="78">
        <v>0</v>
      </c>
      <c r="X33" s="78"/>
      <c r="Y33" s="78"/>
      <c r="Z33" s="78"/>
      <c r="AA33" s="78"/>
      <c r="AB33" s="78"/>
      <c r="AC33" s="78"/>
      <c r="AD33" s="78"/>
      <c r="AE33" s="78"/>
      <c r="AF33" s="78">
        <v>5600</v>
      </c>
      <c r="AG33" s="78"/>
      <c r="AH33" s="78"/>
      <c r="AI33" s="78"/>
      <c r="AJ33" s="78"/>
      <c r="AK33" s="78"/>
      <c r="AL33" s="78"/>
      <c r="AM33" s="78"/>
      <c r="AN33" s="78"/>
      <c r="AO33" s="78"/>
      <c r="AP33" s="78"/>
      <c r="AQ33" s="78"/>
      <c r="AR33" s="78"/>
      <c r="AS33" s="78"/>
      <c r="AT33" s="78">
        <v>5881.2109156366596</v>
      </c>
      <c r="AU33" s="78">
        <v>4308.71284949042</v>
      </c>
      <c r="AV33" s="78">
        <v>4320.2525395705297</v>
      </c>
      <c r="AW33" s="78"/>
      <c r="AX33" s="78"/>
      <c r="AY33" s="78"/>
      <c r="AZ33" s="78"/>
      <c r="BA33" s="78">
        <v>9.4141054153442401</v>
      </c>
      <c r="BB33" s="78">
        <v>7.9169664382934597</v>
      </c>
      <c r="BC33" s="78"/>
      <c r="BD33" s="78"/>
      <c r="BE33" s="78"/>
      <c r="BF33" s="78"/>
      <c r="BG33" s="78"/>
      <c r="BH33" s="78"/>
      <c r="BI33" s="78"/>
      <c r="BJ33" s="78"/>
      <c r="BK33" s="78"/>
      <c r="BL33" s="78"/>
      <c r="BM33" s="78"/>
      <c r="BN33" s="78"/>
    </row>
  </sheetData>
  <autoFilter ref="A1:BN1" xr:uid="{0BAB8403-C159-C947-B888-F7E05A5E2301}">
    <sortState xmlns:xlrd2="http://schemas.microsoft.com/office/spreadsheetml/2017/richdata2" ref="A2:BN33">
      <sortCondition ref="B1:B33"/>
    </sortState>
  </autoFilter>
  <phoneticPr fontId="9" type="noConversion"/>
  <pageMargins left="0.75" right="0.75" top="1" bottom="1" header="0.5" footer="0.5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84E7A58-EDDB-C341-8A00-03438ED4AF3F}">
  <dimension ref="A1:T37"/>
  <sheetViews>
    <sheetView workbookViewId="0">
      <selection activeCell="I7" sqref="I7:I14"/>
    </sheetView>
  </sheetViews>
  <sheetFormatPr defaultColWidth="10.85546875" defaultRowHeight="15.75" x14ac:dyDescent="0.25"/>
  <cols>
    <col min="1" max="1" width="10.85546875" style="11"/>
    <col min="2" max="2" width="15.42578125" style="11" customWidth="1"/>
    <col min="3" max="3" width="17" style="11" customWidth="1"/>
    <col min="4" max="4" width="16.5703125" style="11" bestFit="1" customWidth="1"/>
    <col min="5" max="5" width="16.5703125" style="11" customWidth="1"/>
    <col min="6" max="6" width="16.5703125" style="11" bestFit="1" customWidth="1"/>
    <col min="7" max="7" width="15.85546875" style="11" customWidth="1"/>
    <col min="8" max="8" width="16.5703125" style="11" bestFit="1" customWidth="1"/>
    <col min="9" max="9" width="17.42578125" style="11" customWidth="1"/>
    <col min="10" max="10" width="16.5703125" style="11" bestFit="1" customWidth="1"/>
    <col min="11" max="11" width="17.140625" style="11" customWidth="1"/>
    <col min="12" max="12" width="16.5703125" style="11" bestFit="1" customWidth="1"/>
    <col min="13" max="13" width="16.42578125" style="11" customWidth="1"/>
    <col min="14" max="14" width="16.5703125" style="11" bestFit="1" customWidth="1"/>
    <col min="15" max="16384" width="10.85546875" style="11"/>
  </cols>
  <sheetData>
    <row r="1" spans="1:14" x14ac:dyDescent="0.25">
      <c r="A1" s="11" t="s">
        <v>158</v>
      </c>
    </row>
    <row r="3" spans="1:14" x14ac:dyDescent="0.25">
      <c r="B3" s="11" t="s">
        <v>159</v>
      </c>
    </row>
    <row r="4" spans="1:14" ht="16.5" thickBot="1" x14ac:dyDescent="0.3"/>
    <row r="5" spans="1:14" ht="16.5" thickBot="1" x14ac:dyDescent="0.3">
      <c r="B5" s="12" t="s">
        <v>160</v>
      </c>
      <c r="C5" s="13">
        <v>1</v>
      </c>
      <c r="D5" s="13">
        <v>2</v>
      </c>
      <c r="E5" s="13">
        <v>3</v>
      </c>
      <c r="F5" s="13">
        <v>4</v>
      </c>
      <c r="G5" s="13">
        <v>5</v>
      </c>
      <c r="H5" s="13">
        <v>6</v>
      </c>
      <c r="I5" s="13">
        <v>7</v>
      </c>
      <c r="J5" s="13">
        <v>8</v>
      </c>
      <c r="K5" s="13">
        <v>9</v>
      </c>
      <c r="L5" s="13">
        <v>10</v>
      </c>
      <c r="M5" s="13">
        <v>11</v>
      </c>
      <c r="N5" s="14">
        <v>12</v>
      </c>
    </row>
    <row r="6" spans="1:14" ht="16.5" thickBot="1" x14ac:dyDescent="0.3">
      <c r="B6" s="15"/>
      <c r="C6" s="16" t="s">
        <v>90</v>
      </c>
      <c r="D6" s="17" t="s">
        <v>90</v>
      </c>
      <c r="E6" s="18" t="s">
        <v>66</v>
      </c>
      <c r="F6" s="18" t="s">
        <v>66</v>
      </c>
      <c r="G6" s="19"/>
      <c r="H6" s="17" t="s">
        <v>90</v>
      </c>
      <c r="I6" s="17" t="s">
        <v>90</v>
      </c>
      <c r="J6" s="18" t="s">
        <v>66</v>
      </c>
      <c r="K6" s="18" t="s">
        <v>66</v>
      </c>
      <c r="L6" s="20"/>
      <c r="M6" s="19"/>
      <c r="N6" s="21"/>
    </row>
    <row r="7" spans="1:14" x14ac:dyDescent="0.25">
      <c r="B7" s="15" t="s">
        <v>161</v>
      </c>
      <c r="C7" s="22" t="s">
        <v>162</v>
      </c>
      <c r="D7" s="23" t="s">
        <v>86</v>
      </c>
      <c r="E7" s="24" t="s">
        <v>162</v>
      </c>
      <c r="F7" s="25" t="s">
        <v>86</v>
      </c>
      <c r="G7" s="26"/>
      <c r="H7" s="23" t="s">
        <v>163</v>
      </c>
      <c r="I7" s="23" t="s">
        <v>86</v>
      </c>
      <c r="J7" s="24" t="s">
        <v>163</v>
      </c>
      <c r="K7" s="25" t="s">
        <v>86</v>
      </c>
      <c r="L7" s="27"/>
      <c r="M7" s="26"/>
      <c r="N7" s="28"/>
    </row>
    <row r="8" spans="1:14" x14ac:dyDescent="0.25">
      <c r="B8" s="15" t="s">
        <v>164</v>
      </c>
      <c r="C8" s="29" t="s">
        <v>165</v>
      </c>
      <c r="D8" s="30" t="s">
        <v>166</v>
      </c>
      <c r="E8" s="31" t="s">
        <v>165</v>
      </c>
      <c r="F8" s="31" t="s">
        <v>166</v>
      </c>
      <c r="G8" s="32"/>
      <c r="H8" s="33" t="s">
        <v>167</v>
      </c>
      <c r="I8" s="30" t="s">
        <v>168</v>
      </c>
      <c r="J8" s="31" t="s">
        <v>167</v>
      </c>
      <c r="K8" s="31" t="s">
        <v>168</v>
      </c>
      <c r="L8" s="34"/>
      <c r="M8" s="32"/>
      <c r="N8" s="35"/>
    </row>
    <row r="9" spans="1:14" x14ac:dyDescent="0.25">
      <c r="B9" s="15" t="s">
        <v>169</v>
      </c>
      <c r="C9" s="29" t="s">
        <v>170</v>
      </c>
      <c r="D9" s="30" t="s">
        <v>171</v>
      </c>
      <c r="E9" s="31" t="s">
        <v>170</v>
      </c>
      <c r="F9" s="31" t="s">
        <v>171</v>
      </c>
      <c r="G9" s="32"/>
      <c r="H9" s="33" t="s">
        <v>172</v>
      </c>
      <c r="I9" s="30" t="s">
        <v>173</v>
      </c>
      <c r="J9" s="31" t="s">
        <v>172</v>
      </c>
      <c r="K9" s="31" t="s">
        <v>173</v>
      </c>
      <c r="L9" s="34"/>
      <c r="M9" s="32"/>
      <c r="N9" s="35"/>
    </row>
    <row r="10" spans="1:14" x14ac:dyDescent="0.25">
      <c r="B10" s="15" t="s">
        <v>174</v>
      </c>
      <c r="C10" s="29" t="s">
        <v>175</v>
      </c>
      <c r="D10" s="30" t="s">
        <v>176</v>
      </c>
      <c r="E10" s="31" t="s">
        <v>175</v>
      </c>
      <c r="F10" s="31" t="s">
        <v>176</v>
      </c>
      <c r="G10" s="32"/>
      <c r="H10" s="33" t="s">
        <v>177</v>
      </c>
      <c r="I10" s="30" t="s">
        <v>178</v>
      </c>
      <c r="J10" s="31" t="s">
        <v>177</v>
      </c>
      <c r="K10" s="31" t="s">
        <v>178</v>
      </c>
      <c r="L10" s="34"/>
      <c r="M10" s="32"/>
      <c r="N10" s="35"/>
    </row>
    <row r="11" spans="1:14" x14ac:dyDescent="0.25">
      <c r="B11" s="15" t="s">
        <v>179</v>
      </c>
      <c r="C11" s="29" t="s">
        <v>180</v>
      </c>
      <c r="D11" s="30" t="s">
        <v>181</v>
      </c>
      <c r="E11" s="31" t="s">
        <v>180</v>
      </c>
      <c r="F11" s="31" t="s">
        <v>181</v>
      </c>
      <c r="G11" s="32"/>
      <c r="H11" s="33" t="s">
        <v>182</v>
      </c>
      <c r="I11" s="30" t="s">
        <v>183</v>
      </c>
      <c r="J11" s="31" t="s">
        <v>182</v>
      </c>
      <c r="K11" s="31" t="s">
        <v>183</v>
      </c>
      <c r="L11" s="34"/>
      <c r="M11" s="32"/>
      <c r="N11" s="35"/>
    </row>
    <row r="12" spans="1:14" x14ac:dyDescent="0.25">
      <c r="B12" s="15" t="s">
        <v>184</v>
      </c>
      <c r="C12" s="29" t="s">
        <v>185</v>
      </c>
      <c r="D12" s="30" t="s">
        <v>186</v>
      </c>
      <c r="E12" s="31" t="s">
        <v>185</v>
      </c>
      <c r="F12" s="31" t="s">
        <v>186</v>
      </c>
      <c r="G12" s="32"/>
      <c r="H12" s="33" t="s">
        <v>187</v>
      </c>
      <c r="I12" s="30" t="s">
        <v>188</v>
      </c>
      <c r="J12" s="31" t="s">
        <v>187</v>
      </c>
      <c r="K12" s="31" t="s">
        <v>188</v>
      </c>
      <c r="L12" s="34"/>
      <c r="M12" s="32"/>
      <c r="N12" s="35"/>
    </row>
    <row r="13" spans="1:14" x14ac:dyDescent="0.25">
      <c r="B13" s="15" t="s">
        <v>189</v>
      </c>
      <c r="C13" s="29" t="s">
        <v>190</v>
      </c>
      <c r="D13" s="30" t="s">
        <v>191</v>
      </c>
      <c r="E13" s="31" t="s">
        <v>190</v>
      </c>
      <c r="F13" s="31" t="s">
        <v>191</v>
      </c>
      <c r="G13" s="32"/>
      <c r="H13" s="33" t="s">
        <v>192</v>
      </c>
      <c r="I13" s="30" t="s">
        <v>193</v>
      </c>
      <c r="J13" s="31" t="s">
        <v>192</v>
      </c>
      <c r="K13" s="31" t="s">
        <v>193</v>
      </c>
      <c r="L13" s="34"/>
      <c r="M13" s="32"/>
      <c r="N13" s="35"/>
    </row>
    <row r="14" spans="1:14" ht="16.5" thickBot="1" x14ac:dyDescent="0.3">
      <c r="B14" s="36" t="s">
        <v>194</v>
      </c>
      <c r="C14" s="37" t="s">
        <v>195</v>
      </c>
      <c r="D14" s="38" t="s">
        <v>88</v>
      </c>
      <c r="E14" s="39" t="s">
        <v>195</v>
      </c>
      <c r="F14" s="40" t="s">
        <v>88</v>
      </c>
      <c r="G14" s="41"/>
      <c r="H14" s="38" t="s">
        <v>196</v>
      </c>
      <c r="I14" s="38" t="s">
        <v>88</v>
      </c>
      <c r="J14" s="39" t="s">
        <v>196</v>
      </c>
      <c r="K14" s="40" t="s">
        <v>88</v>
      </c>
      <c r="L14" s="42"/>
      <c r="M14" s="41"/>
      <c r="N14" s="43"/>
    </row>
    <row r="15" spans="1:14" x14ac:dyDescent="0.25">
      <c r="C15" s="44"/>
      <c r="D15" s="44"/>
      <c r="E15" s="44"/>
      <c r="F15" s="44"/>
    </row>
    <row r="16" spans="1:14" x14ac:dyDescent="0.25">
      <c r="B16" s="45" t="s">
        <v>197</v>
      </c>
      <c r="C16" s="44"/>
      <c r="D16" s="44"/>
      <c r="E16" s="44"/>
    </row>
    <row r="17" spans="2:20" x14ac:dyDescent="0.25">
      <c r="C17" s="44"/>
      <c r="E17" s="44"/>
      <c r="F17" s="44"/>
    </row>
    <row r="18" spans="2:20" hidden="1" x14ac:dyDescent="0.25">
      <c r="B18" s="12" t="s">
        <v>160</v>
      </c>
      <c r="C18" s="46">
        <v>1</v>
      </c>
      <c r="D18" s="46">
        <v>2</v>
      </c>
      <c r="E18" s="46">
        <v>3</v>
      </c>
      <c r="F18" s="46">
        <v>4</v>
      </c>
      <c r="G18" s="13">
        <v>5</v>
      </c>
      <c r="H18" s="13">
        <v>6</v>
      </c>
      <c r="I18" s="13">
        <v>7</v>
      </c>
      <c r="J18" s="13">
        <v>8</v>
      </c>
      <c r="K18" s="13">
        <v>9</v>
      </c>
      <c r="L18" s="13">
        <v>10</v>
      </c>
      <c r="M18" s="13">
        <v>11</v>
      </c>
      <c r="N18" s="14">
        <v>12</v>
      </c>
    </row>
    <row r="19" spans="2:20" hidden="1" x14ac:dyDescent="0.25">
      <c r="B19" s="15"/>
      <c r="C19" s="47" t="s">
        <v>90</v>
      </c>
      <c r="D19" s="48" t="s">
        <v>90</v>
      </c>
      <c r="E19" s="48" t="s">
        <v>90</v>
      </c>
      <c r="F19" s="49" t="s">
        <v>90</v>
      </c>
      <c r="G19" s="48" t="s">
        <v>90</v>
      </c>
      <c r="H19" s="49" t="s">
        <v>90</v>
      </c>
      <c r="I19" s="50" t="s">
        <v>66</v>
      </c>
      <c r="J19" s="24" t="s">
        <v>66</v>
      </c>
      <c r="K19" s="24" t="s">
        <v>66</v>
      </c>
      <c r="L19" s="24" t="s">
        <v>66</v>
      </c>
      <c r="M19" s="24" t="s">
        <v>66</v>
      </c>
      <c r="N19" s="51" t="s">
        <v>66</v>
      </c>
      <c r="P19" s="11" t="str">
        <f>CONCATENATE(E20, "-5b")</f>
        <v>A08-8b-5b</v>
      </c>
      <c r="Q19" s="11" t="str">
        <f>CONCATENATE(F20, "-5b")</f>
        <v>NTC-8b-5b</v>
      </c>
      <c r="S19" s="50" t="s">
        <v>66</v>
      </c>
      <c r="T19" s="51" t="s">
        <v>66</v>
      </c>
    </row>
    <row r="20" spans="2:20" hidden="1" x14ac:dyDescent="0.25">
      <c r="B20" s="15" t="s">
        <v>161</v>
      </c>
      <c r="C20" s="29" t="s">
        <v>198</v>
      </c>
      <c r="D20" s="33" t="s">
        <v>199</v>
      </c>
      <c r="E20" s="33" t="s">
        <v>200</v>
      </c>
      <c r="F20" s="52" t="s">
        <v>201</v>
      </c>
      <c r="G20" s="33" t="s">
        <v>202</v>
      </c>
      <c r="H20" s="52" t="s">
        <v>86</v>
      </c>
      <c r="I20" s="53" t="s">
        <v>198</v>
      </c>
      <c r="J20" s="54" t="s">
        <v>199</v>
      </c>
      <c r="K20" s="31" t="s">
        <v>200</v>
      </c>
      <c r="L20" s="54" t="s">
        <v>201</v>
      </c>
      <c r="M20" s="31" t="s">
        <v>202</v>
      </c>
      <c r="N20" s="55" t="s">
        <v>86</v>
      </c>
      <c r="P20" s="11" t="str">
        <f t="shared" ref="P20:Q27" si="0">CONCATENATE(E21, "-5b")</f>
        <v>B08-8b-5b</v>
      </c>
      <c r="Q20" s="11" t="str">
        <f t="shared" si="0"/>
        <v>A08-8b-5b</v>
      </c>
      <c r="S20" s="56" t="s">
        <v>65</v>
      </c>
      <c r="T20" s="55" t="s">
        <v>86</v>
      </c>
    </row>
    <row r="21" spans="2:20" hidden="1" x14ac:dyDescent="0.25">
      <c r="B21" s="15" t="s">
        <v>164</v>
      </c>
      <c r="C21" s="29" t="s">
        <v>203</v>
      </c>
      <c r="D21" s="33" t="s">
        <v>198</v>
      </c>
      <c r="E21" s="33" t="s">
        <v>204</v>
      </c>
      <c r="F21" s="52" t="s">
        <v>200</v>
      </c>
      <c r="G21" s="33" t="s">
        <v>202</v>
      </c>
      <c r="H21" s="52" t="s">
        <v>202</v>
      </c>
      <c r="I21" s="53" t="s">
        <v>203</v>
      </c>
      <c r="J21" s="31" t="s">
        <v>198</v>
      </c>
      <c r="K21" s="31" t="s">
        <v>204</v>
      </c>
      <c r="L21" s="31" t="s">
        <v>200</v>
      </c>
      <c r="M21" s="31" t="s">
        <v>202</v>
      </c>
      <c r="N21" s="57" t="s">
        <v>202</v>
      </c>
      <c r="P21" s="11" t="str">
        <f t="shared" si="0"/>
        <v>C08-8b-5b</v>
      </c>
      <c r="Q21" s="11" t="str">
        <f t="shared" si="0"/>
        <v>B08-8b-5b</v>
      </c>
      <c r="S21" s="56" t="s">
        <v>72</v>
      </c>
      <c r="T21" s="55" t="s">
        <v>79</v>
      </c>
    </row>
    <row r="22" spans="2:20" hidden="1" x14ac:dyDescent="0.25">
      <c r="B22" s="15" t="s">
        <v>169</v>
      </c>
      <c r="C22" s="29" t="s">
        <v>205</v>
      </c>
      <c r="D22" s="33" t="s">
        <v>203</v>
      </c>
      <c r="E22" s="33" t="s">
        <v>206</v>
      </c>
      <c r="F22" s="52" t="s">
        <v>204</v>
      </c>
      <c r="G22" s="33" t="s">
        <v>202</v>
      </c>
      <c r="H22" s="52" t="s">
        <v>202</v>
      </c>
      <c r="I22" s="53" t="s">
        <v>205</v>
      </c>
      <c r="J22" s="31" t="s">
        <v>203</v>
      </c>
      <c r="K22" s="31" t="s">
        <v>206</v>
      </c>
      <c r="L22" s="31" t="s">
        <v>204</v>
      </c>
      <c r="M22" s="31" t="s">
        <v>202</v>
      </c>
      <c r="N22" s="57" t="s">
        <v>202</v>
      </c>
      <c r="P22" s="11" t="str">
        <f t="shared" si="0"/>
        <v>D08-8b-5b</v>
      </c>
      <c r="Q22" s="11" t="str">
        <f t="shared" si="0"/>
        <v>C08-8b-5b</v>
      </c>
      <c r="S22" s="56" t="s">
        <v>73</v>
      </c>
      <c r="T22" s="55" t="s">
        <v>80</v>
      </c>
    </row>
    <row r="23" spans="2:20" hidden="1" x14ac:dyDescent="0.25">
      <c r="B23" s="15" t="s">
        <v>174</v>
      </c>
      <c r="C23" s="29" t="s">
        <v>207</v>
      </c>
      <c r="D23" s="33" t="s">
        <v>205</v>
      </c>
      <c r="E23" s="33" t="s">
        <v>208</v>
      </c>
      <c r="F23" s="52" t="s">
        <v>206</v>
      </c>
      <c r="G23" s="33" t="s">
        <v>202</v>
      </c>
      <c r="H23" s="52" t="s">
        <v>202</v>
      </c>
      <c r="I23" s="53" t="s">
        <v>207</v>
      </c>
      <c r="J23" s="31" t="s">
        <v>205</v>
      </c>
      <c r="K23" s="31" t="s">
        <v>208</v>
      </c>
      <c r="L23" s="31" t="s">
        <v>206</v>
      </c>
      <c r="M23" s="31" t="s">
        <v>202</v>
      </c>
      <c r="N23" s="57" t="s">
        <v>202</v>
      </c>
      <c r="P23" s="11" t="str">
        <f t="shared" si="0"/>
        <v>E08-8b-5b</v>
      </c>
      <c r="Q23" s="11" t="str">
        <f t="shared" si="0"/>
        <v>D08-8b-5b</v>
      </c>
      <c r="S23" s="56" t="s">
        <v>74</v>
      </c>
      <c r="T23" s="55" t="s">
        <v>81</v>
      </c>
    </row>
    <row r="24" spans="2:20" hidden="1" x14ac:dyDescent="0.25">
      <c r="B24" s="15" t="s">
        <v>179</v>
      </c>
      <c r="C24" s="29" t="s">
        <v>209</v>
      </c>
      <c r="D24" s="33" t="s">
        <v>207</v>
      </c>
      <c r="E24" s="33" t="s">
        <v>210</v>
      </c>
      <c r="F24" s="52" t="s">
        <v>208</v>
      </c>
      <c r="G24" s="33" t="s">
        <v>202</v>
      </c>
      <c r="H24" s="52" t="s">
        <v>202</v>
      </c>
      <c r="I24" s="53" t="s">
        <v>209</v>
      </c>
      <c r="J24" s="31" t="s">
        <v>207</v>
      </c>
      <c r="K24" s="31" t="s">
        <v>210</v>
      </c>
      <c r="L24" s="31" t="s">
        <v>208</v>
      </c>
      <c r="M24" s="31" t="s">
        <v>202</v>
      </c>
      <c r="N24" s="57" t="s">
        <v>202</v>
      </c>
      <c r="P24" s="11" t="str">
        <f t="shared" si="0"/>
        <v>F08-8b-5b</v>
      </c>
      <c r="Q24" s="11" t="str">
        <f t="shared" si="0"/>
        <v>E08-8b-5b</v>
      </c>
      <c r="S24" s="56" t="s">
        <v>75</v>
      </c>
      <c r="T24" s="55" t="s">
        <v>82</v>
      </c>
    </row>
    <row r="25" spans="2:20" hidden="1" x14ac:dyDescent="0.25">
      <c r="B25" s="15" t="s">
        <v>184</v>
      </c>
      <c r="C25" s="29" t="s">
        <v>211</v>
      </c>
      <c r="D25" s="33" t="s">
        <v>209</v>
      </c>
      <c r="E25" s="33" t="s">
        <v>212</v>
      </c>
      <c r="F25" s="52" t="s">
        <v>210</v>
      </c>
      <c r="G25" s="33" t="s">
        <v>202</v>
      </c>
      <c r="H25" s="52" t="s">
        <v>202</v>
      </c>
      <c r="I25" s="53" t="s">
        <v>211</v>
      </c>
      <c r="J25" s="31" t="s">
        <v>209</v>
      </c>
      <c r="K25" s="31" t="s">
        <v>212</v>
      </c>
      <c r="L25" s="31" t="s">
        <v>210</v>
      </c>
      <c r="M25" s="31" t="s">
        <v>202</v>
      </c>
      <c r="N25" s="57" t="s">
        <v>202</v>
      </c>
      <c r="P25" s="11" t="str">
        <f t="shared" si="0"/>
        <v>G08-8b-5b</v>
      </c>
      <c r="Q25" s="11" t="str">
        <f t="shared" si="0"/>
        <v>F08-8b-5b</v>
      </c>
      <c r="S25" s="56" t="s">
        <v>76</v>
      </c>
      <c r="T25" s="55" t="s">
        <v>83</v>
      </c>
    </row>
    <row r="26" spans="2:20" hidden="1" x14ac:dyDescent="0.25">
      <c r="B26" s="15" t="s">
        <v>189</v>
      </c>
      <c r="C26" s="29" t="s">
        <v>213</v>
      </c>
      <c r="D26" s="33" t="s">
        <v>211</v>
      </c>
      <c r="E26" s="33" t="s">
        <v>214</v>
      </c>
      <c r="F26" s="52" t="s">
        <v>212</v>
      </c>
      <c r="G26" s="33" t="s">
        <v>202</v>
      </c>
      <c r="H26" s="52" t="s">
        <v>202</v>
      </c>
      <c r="I26" s="53" t="s">
        <v>213</v>
      </c>
      <c r="J26" s="31" t="s">
        <v>211</v>
      </c>
      <c r="K26" s="31" t="s">
        <v>214</v>
      </c>
      <c r="L26" s="31" t="s">
        <v>212</v>
      </c>
      <c r="M26" s="31" t="s">
        <v>202</v>
      </c>
      <c r="N26" s="57" t="s">
        <v>202</v>
      </c>
      <c r="P26" s="11" t="str">
        <f t="shared" si="0"/>
        <v>H08-8b-5b</v>
      </c>
      <c r="Q26" s="11" t="str">
        <f t="shared" si="0"/>
        <v>Positive Control-8b-5b</v>
      </c>
      <c r="S26" s="56" t="s">
        <v>77</v>
      </c>
      <c r="T26" s="55" t="s">
        <v>84</v>
      </c>
    </row>
    <row r="27" spans="2:20" ht="16.5" hidden="1" thickBot="1" x14ac:dyDescent="0.3">
      <c r="B27" s="36" t="s">
        <v>194</v>
      </c>
      <c r="C27" s="37" t="s">
        <v>215</v>
      </c>
      <c r="D27" s="38" t="s">
        <v>216</v>
      </c>
      <c r="E27" s="38" t="s">
        <v>217</v>
      </c>
      <c r="F27" s="58" t="s">
        <v>218</v>
      </c>
      <c r="G27" s="38" t="s">
        <v>202</v>
      </c>
      <c r="H27" s="58" t="s">
        <v>88</v>
      </c>
      <c r="I27" s="59" t="s">
        <v>215</v>
      </c>
      <c r="J27" s="40" t="s">
        <v>216</v>
      </c>
      <c r="K27" s="39" t="s">
        <v>217</v>
      </c>
      <c r="L27" s="40" t="s">
        <v>218</v>
      </c>
      <c r="M27" s="39" t="s">
        <v>202</v>
      </c>
      <c r="N27" s="60" t="s">
        <v>88</v>
      </c>
      <c r="P27" s="11" t="str">
        <f t="shared" si="0"/>
        <v>-5b</v>
      </c>
      <c r="Q27" s="11" t="str">
        <f t="shared" si="0"/>
        <v>-5b</v>
      </c>
      <c r="S27" s="61" t="s">
        <v>78</v>
      </c>
      <c r="T27" s="60" t="s">
        <v>88</v>
      </c>
    </row>
    <row r="28" spans="2:20" ht="16.5" thickBot="1" x14ac:dyDescent="0.3"/>
    <row r="29" spans="2:20" ht="16.5" thickBot="1" x14ac:dyDescent="0.3">
      <c r="B29" s="62"/>
      <c r="C29" s="63" t="s">
        <v>219</v>
      </c>
      <c r="D29" s="64"/>
      <c r="E29" s="65"/>
      <c r="F29" s="66"/>
      <c r="G29" s="66"/>
      <c r="H29" s="80"/>
      <c r="I29" s="80"/>
      <c r="J29" s="66"/>
      <c r="K29" s="66"/>
      <c r="L29" s="66"/>
      <c r="M29" s="66"/>
      <c r="N29" s="66"/>
    </row>
    <row r="30" spans="2:20" x14ac:dyDescent="0.25">
      <c r="B30" s="12"/>
      <c r="C30" s="67" t="s">
        <v>220</v>
      </c>
      <c r="D30" s="68">
        <v>34</v>
      </c>
      <c r="E30" s="69"/>
      <c r="F30" s="70"/>
      <c r="G30" s="70"/>
      <c r="H30" s="81"/>
      <c r="I30" s="81"/>
      <c r="J30" s="70"/>
      <c r="K30" s="70"/>
      <c r="L30" s="70"/>
      <c r="M30" s="70"/>
      <c r="N30" s="70"/>
    </row>
    <row r="31" spans="2:20" x14ac:dyDescent="0.25">
      <c r="B31" s="71" t="s">
        <v>8</v>
      </c>
      <c r="C31" s="72">
        <v>5</v>
      </c>
      <c r="D31" s="68">
        <f>(C31*$D$30) * 1.1</f>
        <v>187.00000000000003</v>
      </c>
      <c r="E31" s="69"/>
      <c r="F31" s="70"/>
      <c r="G31" s="70"/>
      <c r="H31" s="81"/>
      <c r="I31" s="81"/>
      <c r="J31" s="70"/>
      <c r="K31" s="70"/>
      <c r="L31" s="70"/>
      <c r="M31" s="70"/>
      <c r="N31" s="70"/>
    </row>
    <row r="32" spans="2:20" x14ac:dyDescent="0.25">
      <c r="B32" s="71" t="s">
        <v>221</v>
      </c>
      <c r="C32" s="72">
        <v>2</v>
      </c>
      <c r="D32" s="68">
        <f>(C32*$D$30) * 1.1</f>
        <v>74.800000000000011</v>
      </c>
      <c r="E32" s="69"/>
      <c r="F32" s="70"/>
      <c r="G32" s="70"/>
      <c r="H32" s="82"/>
      <c r="I32" s="82"/>
      <c r="J32" s="70"/>
      <c r="K32" s="70"/>
      <c r="L32" s="70"/>
      <c r="M32" s="70"/>
      <c r="N32" s="70"/>
    </row>
    <row r="33" spans="2:14" x14ac:dyDescent="0.25">
      <c r="B33" s="71" t="s">
        <v>222</v>
      </c>
      <c r="C33" s="72">
        <v>1</v>
      </c>
      <c r="D33" s="68">
        <f>(C33*$D$30) * 1.1</f>
        <v>37.400000000000006</v>
      </c>
      <c r="E33" s="69"/>
      <c r="F33" s="70"/>
      <c r="G33" s="70"/>
      <c r="H33" s="81"/>
      <c r="I33" s="81"/>
      <c r="J33" s="70"/>
      <c r="K33" s="70"/>
      <c r="L33" s="66"/>
      <c r="M33" s="66"/>
      <c r="N33" s="66"/>
    </row>
    <row r="34" spans="2:14" x14ac:dyDescent="0.25">
      <c r="B34" s="71" t="s">
        <v>223</v>
      </c>
      <c r="C34" s="72">
        <v>2</v>
      </c>
      <c r="D34" s="68">
        <f>(C34*$D$30) * 1.1</f>
        <v>74.800000000000011</v>
      </c>
      <c r="E34" s="69"/>
      <c r="F34" s="70"/>
      <c r="G34" s="70"/>
      <c r="H34" s="70"/>
      <c r="I34" s="70"/>
      <c r="J34" s="70"/>
      <c r="K34" s="70"/>
      <c r="L34" s="66"/>
      <c r="M34" s="66"/>
      <c r="N34" s="66"/>
    </row>
    <row r="35" spans="2:14" x14ac:dyDescent="0.25">
      <c r="B35" s="71" t="s">
        <v>224</v>
      </c>
      <c r="C35" s="72">
        <v>5</v>
      </c>
      <c r="D35" s="68">
        <f>(C35*$D$30) * 1.1</f>
        <v>187.00000000000003</v>
      </c>
      <c r="E35" s="69"/>
      <c r="F35" s="70"/>
      <c r="G35" s="70"/>
      <c r="H35" s="70"/>
      <c r="I35" s="70"/>
      <c r="J35" s="70"/>
      <c r="K35" s="70"/>
      <c r="L35" s="66"/>
      <c r="M35" s="66"/>
      <c r="N35" s="66"/>
    </row>
    <row r="36" spans="2:14" x14ac:dyDescent="0.25">
      <c r="B36" s="71" t="s">
        <v>225</v>
      </c>
      <c r="C36" s="72">
        <v>5</v>
      </c>
      <c r="D36" s="73"/>
      <c r="E36" s="69"/>
      <c r="F36" s="70"/>
      <c r="G36" s="70"/>
      <c r="H36" s="70"/>
      <c r="I36" s="70"/>
      <c r="J36" s="70"/>
      <c r="K36" s="70"/>
      <c r="L36" s="66"/>
      <c r="M36" s="66"/>
      <c r="N36" s="66"/>
    </row>
    <row r="37" spans="2:14" ht="16.5" thickBot="1" x14ac:dyDescent="0.3">
      <c r="B37" s="74" t="s">
        <v>226</v>
      </c>
      <c r="C37" s="75">
        <v>20</v>
      </c>
      <c r="D37" s="76">
        <f>SUM(D31:D35)</f>
        <v>561.00000000000011</v>
      </c>
      <c r="E37" s="77">
        <f>(D37/8) * 0.95</f>
        <v>66.618750000000006</v>
      </c>
      <c r="F37" s="70"/>
      <c r="G37" s="70"/>
      <c r="H37" s="70"/>
      <c r="I37" s="70"/>
      <c r="J37" s="70"/>
      <c r="K37" s="70"/>
      <c r="L37" s="66"/>
      <c r="M37" s="66"/>
      <c r="N37" s="66"/>
    </row>
  </sheetData>
  <mergeCells count="5">
    <mergeCell ref="H29:I29"/>
    <mergeCell ref="H30:I30"/>
    <mergeCell ref="H31:I31"/>
    <mergeCell ref="H32:I32"/>
    <mergeCell ref="H33:I33"/>
  </mergeCells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29B6F6E-F6B4-5C4F-A144-EFBF9F31AE07}">
  <dimension ref="A1"/>
  <sheetViews>
    <sheetView workbookViewId="0">
      <selection activeCell="N3" sqref="N3"/>
    </sheetView>
  </sheetViews>
  <sheetFormatPr defaultColWidth="10.85546875" defaultRowHeight="15" x14ac:dyDescent="0.25"/>
  <sheetData/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0B29B5E-2CB1-2A46-992C-05106A0E3A86}">
  <dimension ref="A1:BN65"/>
  <sheetViews>
    <sheetView workbookViewId="0">
      <selection activeCell="A2" sqref="A2:XFD65"/>
    </sheetView>
  </sheetViews>
  <sheetFormatPr defaultColWidth="10.85546875" defaultRowHeight="15.75" x14ac:dyDescent="0.25"/>
  <cols>
    <col min="1" max="16384" width="10.85546875" style="4"/>
  </cols>
  <sheetData>
    <row r="1" spans="1:66" x14ac:dyDescent="0.25">
      <c r="A1" s="4" t="s">
        <v>0</v>
      </c>
      <c r="B1" s="4" t="s">
        <v>1</v>
      </c>
      <c r="C1" s="4" t="s">
        <v>2</v>
      </c>
      <c r="D1" s="4" t="s">
        <v>139</v>
      </c>
      <c r="E1" s="4" t="s">
        <v>3</v>
      </c>
      <c r="F1" s="4" t="s">
        <v>4</v>
      </c>
      <c r="G1" s="4" t="s">
        <v>5</v>
      </c>
      <c r="H1" s="4" t="s">
        <v>6</v>
      </c>
      <c r="I1" s="4" t="s">
        <v>7</v>
      </c>
      <c r="J1" s="4" t="s">
        <v>8</v>
      </c>
      <c r="K1" s="4" t="s">
        <v>9</v>
      </c>
      <c r="L1" s="4" t="s">
        <v>10</v>
      </c>
      <c r="M1" s="4" t="s">
        <v>11</v>
      </c>
      <c r="N1" s="4" t="s">
        <v>12</v>
      </c>
      <c r="O1" s="4" t="s">
        <v>13</v>
      </c>
      <c r="P1" s="4" t="s">
        <v>14</v>
      </c>
      <c r="Q1" s="4" t="s">
        <v>15</v>
      </c>
      <c r="R1" s="4" t="s">
        <v>16</v>
      </c>
      <c r="S1" s="4" t="s">
        <v>17</v>
      </c>
      <c r="T1" s="4" t="s">
        <v>18</v>
      </c>
      <c r="U1" s="4" t="s">
        <v>19</v>
      </c>
      <c r="V1" s="4" t="s">
        <v>20</v>
      </c>
      <c r="W1" s="4" t="s">
        <v>21</v>
      </c>
      <c r="X1" s="4" t="s">
        <v>22</v>
      </c>
      <c r="Y1" s="4" t="s">
        <v>23</v>
      </c>
      <c r="Z1" s="4" t="s">
        <v>24</v>
      </c>
      <c r="AA1" s="4" t="s">
        <v>25</v>
      </c>
      <c r="AB1" s="4" t="s">
        <v>26</v>
      </c>
      <c r="AC1" s="4" t="s">
        <v>27</v>
      </c>
      <c r="AD1" s="4" t="s">
        <v>28</v>
      </c>
      <c r="AE1" s="4" t="s">
        <v>29</v>
      </c>
      <c r="AF1" s="4" t="s">
        <v>30</v>
      </c>
      <c r="AG1" s="4" t="s">
        <v>31</v>
      </c>
      <c r="AH1" s="4" t="s">
        <v>32</v>
      </c>
      <c r="AI1" s="4" t="s">
        <v>33</v>
      </c>
      <c r="AJ1" s="4" t="s">
        <v>34</v>
      </c>
      <c r="AK1" s="4" t="s">
        <v>35</v>
      </c>
      <c r="AL1" s="4" t="s">
        <v>36</v>
      </c>
      <c r="AM1" s="4" t="s">
        <v>37</v>
      </c>
      <c r="AN1" s="4" t="s">
        <v>38</v>
      </c>
      <c r="AO1" s="4" t="s">
        <v>39</v>
      </c>
      <c r="AP1" s="4" t="s">
        <v>40</v>
      </c>
      <c r="AQ1" s="4" t="s">
        <v>41</v>
      </c>
      <c r="AR1" s="4" t="s">
        <v>42</v>
      </c>
      <c r="AS1" s="4" t="s">
        <v>43</v>
      </c>
      <c r="AT1" s="4" t="s">
        <v>44</v>
      </c>
      <c r="AU1" s="4" t="s">
        <v>45</v>
      </c>
      <c r="AV1" s="4" t="s">
        <v>46</v>
      </c>
      <c r="AW1" s="4" t="s">
        <v>47</v>
      </c>
      <c r="AX1" s="4" t="s">
        <v>48</v>
      </c>
      <c r="AY1" s="4" t="s">
        <v>49</v>
      </c>
      <c r="AZ1" s="4" t="s">
        <v>50</v>
      </c>
      <c r="BA1" s="4" t="s">
        <v>51</v>
      </c>
      <c r="BB1" s="4" t="s">
        <v>52</v>
      </c>
      <c r="BC1" s="4" t="s">
        <v>53</v>
      </c>
      <c r="BD1" s="4" t="s">
        <v>54</v>
      </c>
      <c r="BE1" s="4" t="s">
        <v>55</v>
      </c>
      <c r="BF1" s="4" t="s">
        <v>56</v>
      </c>
      <c r="BG1" s="4" t="s">
        <v>57</v>
      </c>
      <c r="BH1" s="4" t="s">
        <v>58</v>
      </c>
      <c r="BI1" s="4" t="s">
        <v>59</v>
      </c>
      <c r="BJ1" s="4" t="s">
        <v>60</v>
      </c>
      <c r="BK1" s="4" t="s">
        <v>61</v>
      </c>
      <c r="BL1" s="4" t="s">
        <v>62</v>
      </c>
      <c r="BM1" s="4" t="s">
        <v>63</v>
      </c>
      <c r="BN1" s="4" t="s">
        <v>64</v>
      </c>
    </row>
    <row r="2" spans="1:66" x14ac:dyDescent="0.25">
      <c r="A2" s="4" t="s">
        <v>65</v>
      </c>
      <c r="B2" s="4" t="s">
        <v>140</v>
      </c>
      <c r="C2" s="4" t="s">
        <v>90</v>
      </c>
      <c r="D2" s="4">
        <f>L2/5</f>
        <v>39.644171142578202</v>
      </c>
      <c r="E2" s="4">
        <v>9.9110431671142596</v>
      </c>
      <c r="F2" s="4" t="s">
        <v>67</v>
      </c>
      <c r="G2" s="4" t="s">
        <v>68</v>
      </c>
      <c r="H2" s="4" t="s">
        <v>69</v>
      </c>
      <c r="I2" s="4" t="s">
        <v>69</v>
      </c>
      <c r="J2" s="4" t="s">
        <v>70</v>
      </c>
      <c r="K2" s="4" t="s">
        <v>71</v>
      </c>
      <c r="L2" s="4">
        <v>198.22085571289099</v>
      </c>
      <c r="O2" s="4">
        <v>11.4382619857788</v>
      </c>
      <c r="P2" s="4">
        <v>8.3858051300048793</v>
      </c>
      <c r="Q2" s="4">
        <v>19311</v>
      </c>
      <c r="R2" s="4">
        <v>162</v>
      </c>
      <c r="S2" s="4">
        <v>19149</v>
      </c>
      <c r="T2" s="4">
        <v>0</v>
      </c>
      <c r="U2" s="4">
        <v>0</v>
      </c>
      <c r="V2" s="4">
        <v>0</v>
      </c>
      <c r="W2" s="4">
        <v>0</v>
      </c>
      <c r="AF2" s="4">
        <v>5000</v>
      </c>
      <c r="AT2" s="4">
        <v>5996.0726152584903</v>
      </c>
      <c r="AU2" s="4">
        <v>4203.8682990289599</v>
      </c>
      <c r="AV2" s="4">
        <v>4218.9031029867301</v>
      </c>
      <c r="BA2" s="4">
        <v>10.689989089965801</v>
      </c>
      <c r="BB2" s="4">
        <v>9.1326131820678693</v>
      </c>
    </row>
    <row r="3" spans="1:66" x14ac:dyDescent="0.25">
      <c r="A3" s="4" t="s">
        <v>72</v>
      </c>
      <c r="B3" s="4" t="s">
        <v>141</v>
      </c>
      <c r="C3" s="4" t="s">
        <v>90</v>
      </c>
      <c r="D3" s="4">
        <f t="shared" ref="D3:D65" si="0">L3/5</f>
        <v>32.989147949218804</v>
      </c>
      <c r="E3" s="4">
        <v>8.2472867965698207</v>
      </c>
      <c r="F3" s="4" t="s">
        <v>67</v>
      </c>
      <c r="G3" s="4" t="s">
        <v>68</v>
      </c>
      <c r="H3" s="4" t="s">
        <v>69</v>
      </c>
      <c r="I3" s="4" t="s">
        <v>69</v>
      </c>
      <c r="J3" s="4" t="s">
        <v>70</v>
      </c>
      <c r="K3" s="4" t="s">
        <v>71</v>
      </c>
      <c r="L3" s="4">
        <v>164.94573974609401</v>
      </c>
      <c r="O3" s="4">
        <v>9.6142473220825195</v>
      </c>
      <c r="P3" s="4">
        <v>6.8819112777709996</v>
      </c>
      <c r="Q3" s="4">
        <v>20041</v>
      </c>
      <c r="R3" s="4">
        <v>140</v>
      </c>
      <c r="S3" s="4">
        <v>19901</v>
      </c>
      <c r="T3" s="4">
        <v>0</v>
      </c>
      <c r="U3" s="4">
        <v>0</v>
      </c>
      <c r="V3" s="4">
        <v>0</v>
      </c>
      <c r="W3" s="4">
        <v>0</v>
      </c>
      <c r="AF3" s="4">
        <v>5000</v>
      </c>
      <c r="AT3" s="4">
        <v>6041.5847970145096</v>
      </c>
      <c r="AU3" s="4">
        <v>4252.2940801964796</v>
      </c>
      <c r="AV3" s="4">
        <v>4264.7934914211401</v>
      </c>
      <c r="BA3" s="4">
        <v>8.9445171356201207</v>
      </c>
      <c r="BB3" s="4">
        <v>7.5504679679870597</v>
      </c>
    </row>
    <row r="4" spans="1:66" x14ac:dyDescent="0.25">
      <c r="A4" s="4" t="s">
        <v>73</v>
      </c>
      <c r="B4" s="4" t="s">
        <v>142</v>
      </c>
      <c r="C4" s="4" t="s">
        <v>90</v>
      </c>
      <c r="D4" s="4">
        <f t="shared" si="0"/>
        <v>13.518910217285159</v>
      </c>
      <c r="E4" s="4">
        <v>3.379727602005</v>
      </c>
      <c r="F4" s="4" t="s">
        <v>67</v>
      </c>
      <c r="G4" s="4" t="s">
        <v>68</v>
      </c>
      <c r="H4" s="4" t="s">
        <v>69</v>
      </c>
      <c r="I4" s="4" t="s">
        <v>69</v>
      </c>
      <c r="J4" s="4" t="s">
        <v>70</v>
      </c>
      <c r="K4" s="4" t="s">
        <v>71</v>
      </c>
      <c r="L4" s="4">
        <v>67.594551086425795</v>
      </c>
      <c r="O4" s="4">
        <v>4.3379559516906703</v>
      </c>
      <c r="P4" s="4">
        <v>2.5745906829834002</v>
      </c>
      <c r="Q4" s="4">
        <v>19870</v>
      </c>
      <c r="R4" s="4">
        <v>57</v>
      </c>
      <c r="S4" s="4">
        <v>19813</v>
      </c>
      <c r="T4" s="4">
        <v>0</v>
      </c>
      <c r="U4" s="4">
        <v>0</v>
      </c>
      <c r="V4" s="4">
        <v>0</v>
      </c>
      <c r="W4" s="4">
        <v>0</v>
      </c>
      <c r="AF4" s="4">
        <v>5000</v>
      </c>
      <c r="AT4" s="4">
        <v>5814.5024071408998</v>
      </c>
      <c r="AU4" s="4">
        <v>4012.53248141116</v>
      </c>
      <c r="AV4" s="4">
        <v>4017.7016955916602</v>
      </c>
      <c r="BA4" s="4">
        <v>3.84618067741394</v>
      </c>
      <c r="BB4" s="4">
        <v>2.9527535438537602</v>
      </c>
    </row>
    <row r="5" spans="1:66" x14ac:dyDescent="0.25">
      <c r="A5" s="4" t="s">
        <v>74</v>
      </c>
      <c r="B5" s="4" t="s">
        <v>143</v>
      </c>
      <c r="C5" s="4" t="s">
        <v>90</v>
      </c>
      <c r="D5" s="4">
        <f t="shared" si="0"/>
        <v>15.298458862304679</v>
      </c>
      <c r="E5" s="4">
        <v>3.8246147632598899</v>
      </c>
      <c r="F5" s="4" t="s">
        <v>67</v>
      </c>
      <c r="G5" s="4" t="s">
        <v>68</v>
      </c>
      <c r="H5" s="4" t="s">
        <v>69</v>
      </c>
      <c r="I5" s="4" t="s">
        <v>69</v>
      </c>
      <c r="J5" s="4" t="s">
        <v>70</v>
      </c>
      <c r="K5" s="4" t="s">
        <v>71</v>
      </c>
      <c r="L5" s="4">
        <v>76.492294311523395</v>
      </c>
      <c r="O5" s="4">
        <v>4.90924167633057</v>
      </c>
      <c r="P5" s="4">
        <v>2.91336274147034</v>
      </c>
      <c r="Q5" s="4">
        <v>17562</v>
      </c>
      <c r="R5" s="4">
        <v>57</v>
      </c>
      <c r="S5" s="4">
        <v>17505</v>
      </c>
      <c r="T5" s="4">
        <v>0</v>
      </c>
      <c r="U5" s="4">
        <v>0</v>
      </c>
      <c r="V5" s="4">
        <v>0</v>
      </c>
      <c r="W5" s="4">
        <v>0</v>
      </c>
      <c r="AF5" s="4">
        <v>5000</v>
      </c>
      <c r="AT5" s="4">
        <v>5974.0494791666697</v>
      </c>
      <c r="AU5" s="4">
        <v>4205.33871117739</v>
      </c>
      <c r="AV5" s="4">
        <v>4211.0793166764297</v>
      </c>
      <c r="BA5" s="4">
        <v>4.3525819778442401</v>
      </c>
      <c r="BB5" s="4">
        <v>3.3413560390472399</v>
      </c>
    </row>
    <row r="6" spans="1:66" x14ac:dyDescent="0.25">
      <c r="A6" s="4" t="s">
        <v>75</v>
      </c>
      <c r="B6" s="4" t="s">
        <v>144</v>
      </c>
      <c r="C6" s="4" t="s">
        <v>90</v>
      </c>
      <c r="D6" s="4">
        <f t="shared" si="0"/>
        <v>25.389756774902402</v>
      </c>
      <c r="E6" s="4">
        <v>6.3474392890930202</v>
      </c>
      <c r="F6" s="4" t="s">
        <v>67</v>
      </c>
      <c r="G6" s="4" t="s">
        <v>68</v>
      </c>
      <c r="H6" s="4" t="s">
        <v>69</v>
      </c>
      <c r="I6" s="4" t="s">
        <v>69</v>
      </c>
      <c r="J6" s="4" t="s">
        <v>70</v>
      </c>
      <c r="K6" s="4" t="s">
        <v>71</v>
      </c>
      <c r="L6" s="4">
        <v>126.948783874512</v>
      </c>
      <c r="O6" s="4">
        <v>7.5680122375488299</v>
      </c>
      <c r="P6" s="4">
        <v>5.1281309127807599</v>
      </c>
      <c r="Q6" s="4">
        <v>19328</v>
      </c>
      <c r="R6" s="4">
        <v>104</v>
      </c>
      <c r="S6" s="4">
        <v>19224</v>
      </c>
      <c r="T6" s="4">
        <v>0</v>
      </c>
      <c r="U6" s="4">
        <v>0</v>
      </c>
      <c r="V6" s="4">
        <v>0</v>
      </c>
      <c r="W6" s="4">
        <v>0</v>
      </c>
      <c r="AF6" s="4">
        <v>5000</v>
      </c>
      <c r="AT6" s="4">
        <v>5962.0636361929101</v>
      </c>
      <c r="AU6" s="4">
        <v>4166.0520190089301</v>
      </c>
      <c r="AV6" s="4">
        <v>4175.7159888033702</v>
      </c>
      <c r="BA6" s="4">
        <v>6.9700226783752397</v>
      </c>
      <c r="BB6" s="4">
        <v>5.7251853942871103</v>
      </c>
    </row>
    <row r="7" spans="1:66" x14ac:dyDescent="0.25">
      <c r="A7" s="4" t="s">
        <v>76</v>
      </c>
      <c r="B7" s="4" t="s">
        <v>145</v>
      </c>
      <c r="C7" s="4" t="s">
        <v>90</v>
      </c>
      <c r="D7" s="4">
        <f t="shared" si="0"/>
        <v>22.469970703125</v>
      </c>
      <c r="E7" s="4">
        <v>5.61749267578125</v>
      </c>
      <c r="F7" s="4" t="s">
        <v>67</v>
      </c>
      <c r="G7" s="4" t="s">
        <v>68</v>
      </c>
      <c r="H7" s="4" t="s">
        <v>69</v>
      </c>
      <c r="I7" s="4" t="s">
        <v>69</v>
      </c>
      <c r="J7" s="4" t="s">
        <v>70</v>
      </c>
      <c r="K7" s="4" t="s">
        <v>71</v>
      </c>
      <c r="L7" s="4">
        <v>112.349853515625</v>
      </c>
      <c r="O7" s="4">
        <v>6.8949003219604501</v>
      </c>
      <c r="P7" s="4">
        <v>4.5092463493347203</v>
      </c>
      <c r="Q7" s="4">
        <v>18054</v>
      </c>
      <c r="R7" s="4">
        <v>86</v>
      </c>
      <c r="S7" s="4">
        <v>17968</v>
      </c>
      <c r="T7" s="4">
        <v>0</v>
      </c>
      <c r="U7" s="4">
        <v>0</v>
      </c>
      <c r="V7" s="4">
        <v>0</v>
      </c>
      <c r="W7" s="4">
        <v>0</v>
      </c>
      <c r="AF7" s="4">
        <v>5000</v>
      </c>
      <c r="AT7" s="4">
        <v>6086.4706917696203</v>
      </c>
      <c r="AU7" s="4">
        <v>4272.3071171938</v>
      </c>
      <c r="AV7" s="4">
        <v>4280.94886237013</v>
      </c>
      <c r="BA7" s="4">
        <v>6.24393653869629</v>
      </c>
      <c r="BB7" s="4">
        <v>5.0346398353576696</v>
      </c>
    </row>
    <row r="8" spans="1:66" x14ac:dyDescent="0.25">
      <c r="A8" s="4" t="s">
        <v>77</v>
      </c>
      <c r="B8" s="4" t="s">
        <v>146</v>
      </c>
      <c r="C8" s="4" t="s">
        <v>90</v>
      </c>
      <c r="D8" s="4">
        <f t="shared" si="0"/>
        <v>17.321142578124999</v>
      </c>
      <c r="E8" s="4">
        <v>4.3302855491638201</v>
      </c>
      <c r="F8" s="4" t="s">
        <v>67</v>
      </c>
      <c r="G8" s="4" t="s">
        <v>68</v>
      </c>
      <c r="H8" s="4" t="s">
        <v>69</v>
      </c>
      <c r="I8" s="4" t="s">
        <v>69</v>
      </c>
      <c r="J8" s="4" t="s">
        <v>70</v>
      </c>
      <c r="K8" s="4" t="s">
        <v>71</v>
      </c>
      <c r="L8" s="4">
        <v>86.605712890625</v>
      </c>
      <c r="O8" s="4">
        <v>5.4743413925170898</v>
      </c>
      <c r="P8" s="4">
        <v>3.3585147857665998</v>
      </c>
      <c r="Q8" s="4">
        <v>17692</v>
      </c>
      <c r="R8" s="4">
        <v>65</v>
      </c>
      <c r="S8" s="4">
        <v>17627</v>
      </c>
      <c r="T8" s="4">
        <v>0</v>
      </c>
      <c r="U8" s="4">
        <v>0</v>
      </c>
      <c r="V8" s="4">
        <v>0</v>
      </c>
      <c r="W8" s="4">
        <v>0</v>
      </c>
      <c r="AF8" s="4">
        <v>5000</v>
      </c>
      <c r="AT8" s="4">
        <v>6010.1578876201902</v>
      </c>
      <c r="AU8" s="4">
        <v>4235.1659417470801</v>
      </c>
      <c r="AV8" s="4">
        <v>4241.6872212226399</v>
      </c>
      <c r="BA8" s="4">
        <v>4.8885188102722203</v>
      </c>
      <c r="BB8" s="4">
        <v>3.8164134025573699</v>
      </c>
    </row>
    <row r="9" spans="1:66" x14ac:dyDescent="0.25">
      <c r="A9" s="4" t="s">
        <v>78</v>
      </c>
      <c r="B9" s="4" t="s">
        <v>147</v>
      </c>
      <c r="C9" s="4" t="s">
        <v>90</v>
      </c>
      <c r="D9" s="4">
        <f t="shared" si="0"/>
        <v>24.490859985351598</v>
      </c>
      <c r="E9" s="4">
        <v>6.1227149963378897</v>
      </c>
      <c r="F9" s="4" t="s">
        <v>67</v>
      </c>
      <c r="G9" s="4" t="s">
        <v>68</v>
      </c>
      <c r="H9" s="4" t="s">
        <v>69</v>
      </c>
      <c r="I9" s="4" t="s">
        <v>69</v>
      </c>
      <c r="J9" s="4" t="s">
        <v>70</v>
      </c>
      <c r="K9" s="4" t="s">
        <v>71</v>
      </c>
      <c r="L9" s="4">
        <v>122.454299926758</v>
      </c>
      <c r="O9" s="4">
        <v>7.4507246017456099</v>
      </c>
      <c r="P9" s="4">
        <v>4.9635338783264196</v>
      </c>
      <c r="Q9" s="4">
        <v>18109</v>
      </c>
      <c r="R9" s="4">
        <v>94</v>
      </c>
      <c r="S9" s="4">
        <v>18015</v>
      </c>
      <c r="T9" s="4">
        <v>0</v>
      </c>
      <c r="U9" s="4">
        <v>0</v>
      </c>
      <c r="V9" s="4">
        <v>0</v>
      </c>
      <c r="W9" s="4">
        <v>0</v>
      </c>
      <c r="AF9" s="4">
        <v>5000</v>
      </c>
      <c r="AT9" s="4">
        <v>6042.5451244597698</v>
      </c>
      <c r="AU9" s="4">
        <v>4237.4970322040699</v>
      </c>
      <c r="AV9" s="4">
        <v>4246.8666561850396</v>
      </c>
      <c r="BA9" s="4">
        <v>6.77490186691284</v>
      </c>
      <c r="BB9" s="4">
        <v>5.5140337944030797</v>
      </c>
    </row>
    <row r="10" spans="1:66" x14ac:dyDescent="0.25">
      <c r="A10" s="4" t="s">
        <v>79</v>
      </c>
      <c r="B10" s="4" t="s">
        <v>86</v>
      </c>
      <c r="C10" s="4" t="s">
        <v>90</v>
      </c>
      <c r="D10" s="4">
        <f t="shared" si="0"/>
        <v>0.44944200515747001</v>
      </c>
      <c r="E10" s="4">
        <v>0.112360499799252</v>
      </c>
      <c r="F10" s="4" t="s">
        <v>67</v>
      </c>
      <c r="G10" s="4" t="s">
        <v>68</v>
      </c>
      <c r="H10" s="4" t="s">
        <v>69</v>
      </c>
      <c r="I10" s="4" t="s">
        <v>69</v>
      </c>
      <c r="J10" s="4" t="s">
        <v>70</v>
      </c>
      <c r="K10" s="4" t="s">
        <v>71</v>
      </c>
      <c r="L10" s="4">
        <v>2.24721002578735</v>
      </c>
      <c r="O10" s="4">
        <v>0.359928548336029</v>
      </c>
      <c r="P10" s="4">
        <v>1.7021926119923599E-2</v>
      </c>
      <c r="Q10" s="4">
        <v>20942</v>
      </c>
      <c r="R10" s="4">
        <v>2</v>
      </c>
      <c r="S10" s="4">
        <v>20940</v>
      </c>
      <c r="T10" s="4">
        <v>0</v>
      </c>
      <c r="U10" s="4">
        <v>0</v>
      </c>
      <c r="V10" s="4">
        <v>0</v>
      </c>
      <c r="W10" s="4">
        <v>0</v>
      </c>
      <c r="AF10" s="4">
        <v>5000</v>
      </c>
      <c r="AT10" s="4">
        <v>6849.31689453125</v>
      </c>
      <c r="AU10" s="4">
        <v>3821.0474970339401</v>
      </c>
      <c r="AV10" s="4">
        <v>3821.3367024008999</v>
      </c>
      <c r="BA10" s="4">
        <v>0.21602258086204501</v>
      </c>
      <c r="BB10" s="4">
        <v>4.8763137310743297E-2</v>
      </c>
    </row>
    <row r="11" spans="1:66" x14ac:dyDescent="0.25">
      <c r="A11" s="4" t="s">
        <v>80</v>
      </c>
      <c r="B11" s="4" t="s">
        <v>148</v>
      </c>
      <c r="C11" s="4" t="s">
        <v>90</v>
      </c>
      <c r="D11" s="4">
        <f t="shared" si="0"/>
        <v>22.829022216796801</v>
      </c>
      <c r="E11" s="4">
        <v>5.7072553634643599</v>
      </c>
      <c r="F11" s="4" t="s">
        <v>67</v>
      </c>
      <c r="G11" s="4" t="s">
        <v>68</v>
      </c>
      <c r="H11" s="4" t="s">
        <v>69</v>
      </c>
      <c r="I11" s="4" t="s">
        <v>69</v>
      </c>
      <c r="J11" s="4" t="s">
        <v>70</v>
      </c>
      <c r="K11" s="4" t="s">
        <v>71</v>
      </c>
      <c r="L11" s="4">
        <v>114.14511108398401</v>
      </c>
      <c r="O11" s="4">
        <v>6.9892897605895996</v>
      </c>
      <c r="P11" s="4">
        <v>4.5932049751281703</v>
      </c>
      <c r="Q11" s="4">
        <v>18184</v>
      </c>
      <c r="R11" s="4">
        <v>88</v>
      </c>
      <c r="S11" s="4">
        <v>18096</v>
      </c>
      <c r="T11" s="4">
        <v>0</v>
      </c>
      <c r="U11" s="4">
        <v>0</v>
      </c>
      <c r="V11" s="4">
        <v>0</v>
      </c>
      <c r="W11" s="4">
        <v>0</v>
      </c>
      <c r="AF11" s="4">
        <v>5000</v>
      </c>
      <c r="AT11" s="4">
        <v>5997.1053633256397</v>
      </c>
      <c r="AU11" s="4">
        <v>4204.5400073172004</v>
      </c>
      <c r="AV11" s="4">
        <v>4213.2149826432496</v>
      </c>
      <c r="BA11" s="4">
        <v>6.3362269401550302</v>
      </c>
      <c r="BB11" s="4">
        <v>5.1215710639953604</v>
      </c>
    </row>
    <row r="12" spans="1:66" x14ac:dyDescent="0.25">
      <c r="A12" s="4" t="s">
        <v>81</v>
      </c>
      <c r="B12" s="4" t="s">
        <v>149</v>
      </c>
      <c r="C12" s="4" t="s">
        <v>90</v>
      </c>
      <c r="D12" s="4">
        <f t="shared" si="0"/>
        <v>27.214480590820397</v>
      </c>
      <c r="E12" s="4">
        <v>6.8036203384399396</v>
      </c>
      <c r="F12" s="4" t="s">
        <v>67</v>
      </c>
      <c r="G12" s="4" t="s">
        <v>68</v>
      </c>
      <c r="H12" s="4" t="s">
        <v>69</v>
      </c>
      <c r="I12" s="4" t="s">
        <v>69</v>
      </c>
      <c r="J12" s="4" t="s">
        <v>70</v>
      </c>
      <c r="K12" s="4" t="s">
        <v>71</v>
      </c>
      <c r="L12" s="4">
        <v>136.07240295410199</v>
      </c>
      <c r="O12" s="4">
        <v>8.0370988845825195</v>
      </c>
      <c r="P12" s="4">
        <v>5.5714340209960902</v>
      </c>
      <c r="Q12" s="4">
        <v>20290</v>
      </c>
      <c r="R12" s="4">
        <v>117</v>
      </c>
      <c r="S12" s="4">
        <v>20173</v>
      </c>
      <c r="T12" s="4">
        <v>0</v>
      </c>
      <c r="U12" s="4">
        <v>0</v>
      </c>
      <c r="V12" s="4">
        <v>0</v>
      </c>
      <c r="W12" s="4">
        <v>0</v>
      </c>
      <c r="AF12" s="4">
        <v>5000</v>
      </c>
      <c r="AT12" s="4">
        <v>5947.04374499199</v>
      </c>
      <c r="AU12" s="4">
        <v>4157.2212852962502</v>
      </c>
      <c r="AV12" s="4">
        <v>4167.5420949455201</v>
      </c>
      <c r="BA12" s="4">
        <v>7.4327840805053702</v>
      </c>
      <c r="BB12" s="4">
        <v>6.1747922897338903</v>
      </c>
    </row>
    <row r="13" spans="1:66" x14ac:dyDescent="0.25">
      <c r="A13" s="4" t="s">
        <v>82</v>
      </c>
      <c r="B13" s="4" t="s">
        <v>150</v>
      </c>
      <c r="C13" s="4" t="s">
        <v>90</v>
      </c>
      <c r="D13" s="4">
        <f t="shared" si="0"/>
        <v>24.653848266601599</v>
      </c>
      <c r="E13" s="4">
        <v>6.1634621620178196</v>
      </c>
      <c r="F13" s="4" t="s">
        <v>67</v>
      </c>
      <c r="G13" s="4" t="s">
        <v>68</v>
      </c>
      <c r="H13" s="4" t="s">
        <v>69</v>
      </c>
      <c r="I13" s="4" t="s">
        <v>69</v>
      </c>
      <c r="J13" s="4" t="s">
        <v>70</v>
      </c>
      <c r="K13" s="4" t="s">
        <v>71</v>
      </c>
      <c r="L13" s="4">
        <v>123.269241333008</v>
      </c>
      <c r="O13" s="4">
        <v>7.3543820381164604</v>
      </c>
      <c r="P13" s="4">
        <v>4.9737467765808097</v>
      </c>
      <c r="Q13" s="4">
        <v>19712</v>
      </c>
      <c r="R13" s="4">
        <v>103</v>
      </c>
      <c r="S13" s="4">
        <v>19609</v>
      </c>
      <c r="T13" s="4">
        <v>0</v>
      </c>
      <c r="U13" s="4">
        <v>0</v>
      </c>
      <c r="V13" s="4">
        <v>0</v>
      </c>
      <c r="W13" s="4">
        <v>0</v>
      </c>
      <c r="AF13" s="4">
        <v>5000</v>
      </c>
      <c r="AT13" s="4">
        <v>5914.72678056735</v>
      </c>
      <c r="AU13" s="4">
        <v>4169.1054298548297</v>
      </c>
      <c r="AV13" s="4">
        <v>4178.2267264824404</v>
      </c>
      <c r="BA13" s="4">
        <v>6.7709236145019496</v>
      </c>
      <c r="BB13" s="4">
        <v>5.55631446838379</v>
      </c>
    </row>
    <row r="14" spans="1:66" x14ac:dyDescent="0.25">
      <c r="A14" s="4" t="s">
        <v>83</v>
      </c>
      <c r="B14" s="4" t="s">
        <v>151</v>
      </c>
      <c r="C14" s="4" t="s">
        <v>90</v>
      </c>
      <c r="D14" s="4">
        <f t="shared" si="0"/>
        <v>22.260484313964803</v>
      </c>
      <c r="E14" s="4">
        <v>5.5651211738586399</v>
      </c>
      <c r="F14" s="4" t="s">
        <v>67</v>
      </c>
      <c r="G14" s="4" t="s">
        <v>68</v>
      </c>
      <c r="H14" s="4" t="s">
        <v>69</v>
      </c>
      <c r="I14" s="4" t="s">
        <v>69</v>
      </c>
      <c r="J14" s="4" t="s">
        <v>70</v>
      </c>
      <c r="K14" s="4" t="s">
        <v>71</v>
      </c>
      <c r="L14" s="4">
        <v>111.30242156982401</v>
      </c>
      <c r="O14" s="4">
        <v>6.7929277420043901</v>
      </c>
      <c r="P14" s="4">
        <v>4.4956765174865696</v>
      </c>
      <c r="Q14" s="4">
        <v>19283</v>
      </c>
      <c r="R14" s="4">
        <v>91</v>
      </c>
      <c r="S14" s="4">
        <v>19192</v>
      </c>
      <c r="T14" s="4">
        <v>0</v>
      </c>
      <c r="U14" s="4">
        <v>0</v>
      </c>
      <c r="V14" s="4">
        <v>0</v>
      </c>
      <c r="W14" s="4">
        <v>0</v>
      </c>
      <c r="AF14" s="4">
        <v>5000</v>
      </c>
      <c r="AT14" s="4">
        <v>6027.3496523008198</v>
      </c>
      <c r="AU14" s="4">
        <v>4280.88162653781</v>
      </c>
      <c r="AV14" s="4">
        <v>4289.1235282306998</v>
      </c>
      <c r="BA14" s="4">
        <v>6.1677937507629403</v>
      </c>
      <c r="BB14" s="4">
        <v>5.00325679779053</v>
      </c>
    </row>
    <row r="15" spans="1:66" x14ac:dyDescent="0.25">
      <c r="A15" s="4" t="s">
        <v>84</v>
      </c>
      <c r="B15" s="4" t="s">
        <v>152</v>
      </c>
      <c r="C15" s="4" t="s">
        <v>90</v>
      </c>
      <c r="D15" s="4">
        <f t="shared" si="0"/>
        <v>16.324688720703119</v>
      </c>
      <c r="E15" s="4">
        <v>4.0811719894409197</v>
      </c>
      <c r="F15" s="4" t="s">
        <v>67</v>
      </c>
      <c r="G15" s="4" t="s">
        <v>68</v>
      </c>
      <c r="H15" s="4" t="s">
        <v>69</v>
      </c>
      <c r="I15" s="4" t="s">
        <v>69</v>
      </c>
      <c r="J15" s="4" t="s">
        <v>70</v>
      </c>
      <c r="K15" s="4" t="s">
        <v>71</v>
      </c>
      <c r="L15" s="4">
        <v>81.623443603515597</v>
      </c>
      <c r="O15" s="4">
        <v>5.1249704360961896</v>
      </c>
      <c r="P15" s="4">
        <v>3.1902098655700701</v>
      </c>
      <c r="Q15" s="4">
        <v>19925</v>
      </c>
      <c r="R15" s="4">
        <v>69</v>
      </c>
      <c r="S15" s="4">
        <v>19856</v>
      </c>
      <c r="T15" s="4">
        <v>0</v>
      </c>
      <c r="U15" s="4">
        <v>0</v>
      </c>
      <c r="V15" s="4">
        <v>0</v>
      </c>
      <c r="W15" s="4">
        <v>0</v>
      </c>
      <c r="AF15" s="4">
        <v>5000</v>
      </c>
      <c r="AT15" s="4">
        <v>6061.8923375226404</v>
      </c>
      <c r="AU15" s="4">
        <v>4270.3415952401201</v>
      </c>
      <c r="AV15" s="4">
        <v>4276.5457107340899</v>
      </c>
      <c r="BA15" s="4">
        <v>4.5911302566528303</v>
      </c>
      <c r="BB15" s="4">
        <v>3.6105830669403098</v>
      </c>
    </row>
    <row r="16" spans="1:66" x14ac:dyDescent="0.25">
      <c r="A16" s="4" t="s">
        <v>85</v>
      </c>
      <c r="B16" s="4" t="s">
        <v>153</v>
      </c>
      <c r="C16" s="4" t="s">
        <v>90</v>
      </c>
      <c r="D16" s="4">
        <f t="shared" si="0"/>
        <v>17.617568969726559</v>
      </c>
      <c r="E16" s="4">
        <v>4.4043922424316397</v>
      </c>
      <c r="F16" s="4" t="s">
        <v>67</v>
      </c>
      <c r="G16" s="4" t="s">
        <v>68</v>
      </c>
      <c r="H16" s="4" t="s">
        <v>69</v>
      </c>
      <c r="I16" s="4" t="s">
        <v>69</v>
      </c>
      <c r="J16" s="4" t="s">
        <v>70</v>
      </c>
      <c r="K16" s="4" t="s">
        <v>71</v>
      </c>
      <c r="L16" s="4">
        <v>88.087844848632798</v>
      </c>
      <c r="O16" s="4">
        <v>5.4815716743469203</v>
      </c>
      <c r="P16" s="4">
        <v>3.4790418148040798</v>
      </c>
      <c r="Q16" s="4">
        <v>20071</v>
      </c>
      <c r="R16" s="4">
        <v>75</v>
      </c>
      <c r="S16" s="4">
        <v>19996</v>
      </c>
      <c r="T16" s="4">
        <v>0</v>
      </c>
      <c r="U16" s="4">
        <v>0</v>
      </c>
      <c r="V16" s="4">
        <v>0</v>
      </c>
      <c r="W16" s="4">
        <v>0</v>
      </c>
      <c r="AF16" s="4">
        <v>5000</v>
      </c>
      <c r="AT16" s="4">
        <v>6020.6278580729204</v>
      </c>
      <c r="AU16" s="4">
        <v>4297.3312682678097</v>
      </c>
      <c r="AV16" s="4">
        <v>4303.77077024754</v>
      </c>
      <c r="BA16" s="4">
        <v>4.9314393997192401</v>
      </c>
      <c r="BB16" s="4">
        <v>3.9164550304412802</v>
      </c>
    </row>
    <row r="17" spans="1:54" x14ac:dyDescent="0.25">
      <c r="A17" s="4" t="s">
        <v>87</v>
      </c>
      <c r="B17" s="4" t="s">
        <v>88</v>
      </c>
      <c r="C17" s="4" t="s">
        <v>90</v>
      </c>
      <c r="D17" s="4">
        <f t="shared" si="0"/>
        <v>39.126754760742202</v>
      </c>
      <c r="E17" s="4">
        <v>9.7816886901855504</v>
      </c>
      <c r="F17" s="4" t="s">
        <v>67</v>
      </c>
      <c r="G17" s="4" t="s">
        <v>68</v>
      </c>
      <c r="H17" s="4" t="s">
        <v>69</v>
      </c>
      <c r="I17" s="4" t="s">
        <v>69</v>
      </c>
      <c r="J17" s="4" t="s">
        <v>70</v>
      </c>
      <c r="K17" s="4" t="s">
        <v>71</v>
      </c>
      <c r="L17" s="4">
        <v>195.63377380371099</v>
      </c>
      <c r="O17" s="4">
        <v>11.4775066375732</v>
      </c>
      <c r="P17" s="4">
        <v>8.0883121490478498</v>
      </c>
      <c r="Q17" s="4">
        <v>15459</v>
      </c>
      <c r="R17" s="4">
        <v>128</v>
      </c>
      <c r="S17" s="4">
        <v>15331</v>
      </c>
      <c r="T17" s="4">
        <v>0</v>
      </c>
      <c r="U17" s="4">
        <v>0</v>
      </c>
      <c r="V17" s="4">
        <v>0</v>
      </c>
      <c r="W17" s="4">
        <v>0</v>
      </c>
      <c r="AF17" s="4">
        <v>5000</v>
      </c>
      <c r="AT17" s="4">
        <v>6246.4556274414099</v>
      </c>
      <c r="AU17" s="4">
        <v>4237.9989034771997</v>
      </c>
      <c r="AV17" s="4">
        <v>4254.62885759246</v>
      </c>
      <c r="BA17" s="4">
        <v>10.6465969085693</v>
      </c>
      <c r="BB17" s="4">
        <v>8.9174165725708008</v>
      </c>
    </row>
    <row r="18" spans="1:54" x14ac:dyDescent="0.25">
      <c r="A18" s="4" t="s">
        <v>89</v>
      </c>
      <c r="B18" s="4" t="s">
        <v>154</v>
      </c>
      <c r="C18" s="4" t="s">
        <v>90</v>
      </c>
      <c r="D18" s="4">
        <f t="shared" si="0"/>
        <v>4.6333702087402404</v>
      </c>
      <c r="E18" s="4">
        <v>1.15834259986877</v>
      </c>
      <c r="F18" s="4" t="s">
        <v>67</v>
      </c>
      <c r="G18" s="4" t="s">
        <v>68</v>
      </c>
      <c r="H18" s="4" t="s">
        <v>69</v>
      </c>
      <c r="I18" s="4" t="s">
        <v>69</v>
      </c>
      <c r="J18" s="4" t="s">
        <v>70</v>
      </c>
      <c r="K18" s="4" t="s">
        <v>71</v>
      </c>
      <c r="L18" s="4">
        <v>23.1668510437012</v>
      </c>
      <c r="O18" s="4">
        <v>1.74600028991699</v>
      </c>
      <c r="P18" s="4">
        <v>0.72029715776443504</v>
      </c>
      <c r="Q18" s="4">
        <v>20323</v>
      </c>
      <c r="R18" s="4">
        <v>20</v>
      </c>
      <c r="S18" s="4">
        <v>20303</v>
      </c>
      <c r="T18" s="4">
        <v>0</v>
      </c>
      <c r="U18" s="4">
        <v>0</v>
      </c>
      <c r="V18" s="4">
        <v>0</v>
      </c>
      <c r="W18" s="4">
        <v>0</v>
      </c>
      <c r="AF18" s="4">
        <v>5000</v>
      </c>
      <c r="AT18" s="4">
        <v>5778.00993652344</v>
      </c>
      <c r="AU18" s="4">
        <v>3786.87728254589</v>
      </c>
      <c r="AV18" s="4">
        <v>3788.8367694857898</v>
      </c>
      <c r="BA18" s="4">
        <v>1.4368044137954701</v>
      </c>
      <c r="BB18" s="4">
        <v>0.91847205162048295</v>
      </c>
    </row>
    <row r="19" spans="1:54" x14ac:dyDescent="0.25">
      <c r="A19" s="4" t="s">
        <v>91</v>
      </c>
      <c r="B19" s="4" t="s">
        <v>155</v>
      </c>
      <c r="C19" s="4" t="s">
        <v>90</v>
      </c>
      <c r="D19" s="4">
        <f t="shared" si="0"/>
        <v>4.4000774383544998</v>
      </c>
      <c r="E19" s="4">
        <v>1.10001933574677</v>
      </c>
      <c r="F19" s="4" t="s">
        <v>67</v>
      </c>
      <c r="G19" s="4" t="s">
        <v>68</v>
      </c>
      <c r="H19" s="4" t="s">
        <v>69</v>
      </c>
      <c r="I19" s="4" t="s">
        <v>69</v>
      </c>
      <c r="J19" s="4" t="s">
        <v>70</v>
      </c>
      <c r="K19" s="4" t="s">
        <v>71</v>
      </c>
      <c r="L19" s="4">
        <v>22.0003871917725</v>
      </c>
      <c r="O19" s="4">
        <v>1.6746963262557999</v>
      </c>
      <c r="P19" s="4">
        <v>0.67488467693328902</v>
      </c>
      <c r="Q19" s="4">
        <v>20330</v>
      </c>
      <c r="R19" s="4">
        <v>19</v>
      </c>
      <c r="S19" s="4">
        <v>20311</v>
      </c>
      <c r="T19" s="4">
        <v>0</v>
      </c>
      <c r="U19" s="4">
        <v>0</v>
      </c>
      <c r="V19" s="4">
        <v>0</v>
      </c>
      <c r="W19" s="4">
        <v>0</v>
      </c>
      <c r="AF19" s="4">
        <v>5000</v>
      </c>
      <c r="AT19" s="4">
        <v>6236.3146330180898</v>
      </c>
      <c r="AU19" s="4">
        <v>4007.4035119252098</v>
      </c>
      <c r="AV19" s="4">
        <v>4009.4866064308999</v>
      </c>
      <c r="BA19" s="4">
        <v>1.37188267707825</v>
      </c>
      <c r="BB19" s="4">
        <v>0.86672931909561202</v>
      </c>
    </row>
    <row r="20" spans="1:54" x14ac:dyDescent="0.25">
      <c r="A20" s="4" t="s">
        <v>92</v>
      </c>
      <c r="B20" s="4">
        <v>121</v>
      </c>
      <c r="C20" s="4" t="s">
        <v>90</v>
      </c>
      <c r="D20" s="4">
        <f t="shared" si="0"/>
        <v>1.886030578613282</v>
      </c>
      <c r="E20" s="4">
        <v>0.471507668495178</v>
      </c>
      <c r="F20" s="4" t="s">
        <v>67</v>
      </c>
      <c r="G20" s="4" t="s">
        <v>68</v>
      </c>
      <c r="H20" s="4" t="s">
        <v>69</v>
      </c>
      <c r="I20" s="4" t="s">
        <v>69</v>
      </c>
      <c r="J20" s="4" t="s">
        <v>70</v>
      </c>
      <c r="K20" s="4" t="s">
        <v>71</v>
      </c>
      <c r="L20" s="4">
        <v>9.4301528930664098</v>
      </c>
      <c r="O20" s="4">
        <v>0.88299357891082797</v>
      </c>
      <c r="P20" s="4">
        <v>0.213451683521271</v>
      </c>
      <c r="Q20" s="4">
        <v>19965</v>
      </c>
      <c r="R20" s="4">
        <v>8</v>
      </c>
      <c r="S20" s="4">
        <v>19957</v>
      </c>
      <c r="T20" s="4">
        <v>0</v>
      </c>
      <c r="U20" s="4">
        <v>0</v>
      </c>
      <c r="V20" s="4">
        <v>0</v>
      </c>
      <c r="W20" s="4">
        <v>0</v>
      </c>
      <c r="AF20" s="4">
        <v>5000</v>
      </c>
      <c r="AT20" s="4">
        <v>5992.9579467773401</v>
      </c>
      <c r="AU20" s="4">
        <v>4003.6833899304402</v>
      </c>
      <c r="AV20" s="4">
        <v>4004.4804946865002</v>
      </c>
      <c r="BA20" s="4">
        <v>0.65951514244079601</v>
      </c>
      <c r="BB20" s="4">
        <v>0.32319813966751099</v>
      </c>
    </row>
    <row r="21" spans="1:54" x14ac:dyDescent="0.25">
      <c r="A21" s="4" t="s">
        <v>93</v>
      </c>
      <c r="B21" s="4">
        <v>122</v>
      </c>
      <c r="C21" s="4" t="s">
        <v>90</v>
      </c>
      <c r="D21" s="4">
        <f t="shared" si="0"/>
        <v>2.8584020614623999</v>
      </c>
      <c r="E21" s="4">
        <v>0.71460050344467196</v>
      </c>
      <c r="F21" s="4" t="s">
        <v>67</v>
      </c>
      <c r="G21" s="4" t="s">
        <v>68</v>
      </c>
      <c r="H21" s="4" t="s">
        <v>69</v>
      </c>
      <c r="I21" s="4" t="s">
        <v>69</v>
      </c>
      <c r="J21" s="4" t="s">
        <v>70</v>
      </c>
      <c r="K21" s="4" t="s">
        <v>71</v>
      </c>
      <c r="L21" s="4">
        <v>14.292010307311999</v>
      </c>
      <c r="O21" s="4">
        <v>1.2027435302734399</v>
      </c>
      <c r="P21" s="4">
        <v>0.38076850771903997</v>
      </c>
      <c r="Q21" s="4">
        <v>19762</v>
      </c>
      <c r="R21" s="4">
        <v>12</v>
      </c>
      <c r="S21" s="4">
        <v>19750</v>
      </c>
      <c r="T21" s="4">
        <v>0</v>
      </c>
      <c r="U21" s="4">
        <v>0</v>
      </c>
      <c r="V21" s="4">
        <v>0</v>
      </c>
      <c r="W21" s="4">
        <v>0</v>
      </c>
      <c r="AF21" s="4">
        <v>5000</v>
      </c>
      <c r="AT21" s="4">
        <v>5910.7237141927098</v>
      </c>
      <c r="AU21" s="4">
        <v>3961.5953371365699</v>
      </c>
      <c r="AV21" s="4">
        <v>3962.77889854355</v>
      </c>
      <c r="BA21" s="4">
        <v>0.941636562347412</v>
      </c>
      <c r="BB21" s="4">
        <v>0.52739274501800504</v>
      </c>
    </row>
    <row r="22" spans="1:54" x14ac:dyDescent="0.25">
      <c r="A22" s="4" t="s">
        <v>94</v>
      </c>
      <c r="B22" s="4">
        <v>123</v>
      </c>
      <c r="C22" s="4" t="s">
        <v>90</v>
      </c>
      <c r="D22" s="4">
        <f t="shared" si="0"/>
        <v>2.6010456085204998</v>
      </c>
      <c r="E22" s="4">
        <v>0.65026140213012695</v>
      </c>
      <c r="F22" s="4" t="s">
        <v>67</v>
      </c>
      <c r="G22" s="4" t="s">
        <v>68</v>
      </c>
      <c r="H22" s="4" t="s">
        <v>69</v>
      </c>
      <c r="I22" s="4" t="s">
        <v>69</v>
      </c>
      <c r="J22" s="4" t="s">
        <v>70</v>
      </c>
      <c r="K22" s="4" t="s">
        <v>71</v>
      </c>
      <c r="L22" s="4">
        <v>13.0052280426025</v>
      </c>
      <c r="O22" s="4">
        <v>1.1181397438049301</v>
      </c>
      <c r="P22" s="4">
        <v>0.33572643995285001</v>
      </c>
      <c r="Q22" s="4">
        <v>19907</v>
      </c>
      <c r="R22" s="4">
        <v>11</v>
      </c>
      <c r="S22" s="4">
        <v>19896</v>
      </c>
      <c r="T22" s="4">
        <v>0</v>
      </c>
      <c r="U22" s="4">
        <v>0</v>
      </c>
      <c r="V22" s="4">
        <v>0</v>
      </c>
      <c r="W22" s="4">
        <v>0</v>
      </c>
      <c r="AF22" s="4">
        <v>5000</v>
      </c>
      <c r="AT22" s="4">
        <v>5949.6090642755698</v>
      </c>
      <c r="AU22" s="4">
        <v>3974.5666341440301</v>
      </c>
      <c r="AV22" s="4">
        <v>3975.6579822492899</v>
      </c>
      <c r="BA22" s="4">
        <v>0.86711478233337402</v>
      </c>
      <c r="BB22" s="4">
        <v>0.47299993038177501</v>
      </c>
    </row>
    <row r="23" spans="1:54" x14ac:dyDescent="0.25">
      <c r="A23" s="4" t="s">
        <v>95</v>
      </c>
      <c r="B23" s="4">
        <v>124</v>
      </c>
      <c r="C23" s="4" t="s">
        <v>90</v>
      </c>
      <c r="D23" s="4">
        <f t="shared" si="0"/>
        <v>1.6189300537109379</v>
      </c>
      <c r="E23" s="4">
        <v>0.404732495546341</v>
      </c>
      <c r="F23" s="4" t="s">
        <v>67</v>
      </c>
      <c r="G23" s="4" t="s">
        <v>68</v>
      </c>
      <c r="H23" s="4" t="s">
        <v>69</v>
      </c>
      <c r="I23" s="4" t="s">
        <v>69</v>
      </c>
      <c r="J23" s="4" t="s">
        <v>70</v>
      </c>
      <c r="K23" s="4" t="s">
        <v>71</v>
      </c>
      <c r="L23" s="4">
        <v>8.0946502685546893</v>
      </c>
      <c r="O23" s="4">
        <v>0.78831607103347801</v>
      </c>
      <c r="P23" s="4">
        <v>0.17193648219108601</v>
      </c>
      <c r="Q23" s="4">
        <v>20351</v>
      </c>
      <c r="R23" s="4">
        <v>7</v>
      </c>
      <c r="S23" s="4">
        <v>20344</v>
      </c>
      <c r="T23" s="4">
        <v>0</v>
      </c>
      <c r="U23" s="4">
        <v>0</v>
      </c>
      <c r="V23" s="4">
        <v>0</v>
      </c>
      <c r="W23" s="4">
        <v>0</v>
      </c>
      <c r="AF23" s="4">
        <v>5000</v>
      </c>
      <c r="AT23" s="4">
        <v>6029.9174107142899</v>
      </c>
      <c r="AU23" s="4">
        <v>3937.7481778377701</v>
      </c>
      <c r="AV23" s="4">
        <v>3938.4678075675201</v>
      </c>
      <c r="BA23" s="4">
        <v>0.57892590761184703</v>
      </c>
      <c r="BB23" s="4">
        <v>0.26959416270255998</v>
      </c>
    </row>
    <row r="24" spans="1:54" x14ac:dyDescent="0.25">
      <c r="A24" s="4" t="s">
        <v>96</v>
      </c>
      <c r="B24" s="4">
        <v>125</v>
      </c>
      <c r="C24" s="4" t="s">
        <v>90</v>
      </c>
      <c r="D24" s="4">
        <f t="shared" si="0"/>
        <v>0.98059644699096604</v>
      </c>
      <c r="E24" s="4">
        <v>0.245149105787277</v>
      </c>
      <c r="F24" s="4" t="s">
        <v>67</v>
      </c>
      <c r="G24" s="4" t="s">
        <v>68</v>
      </c>
      <c r="H24" s="4" t="s">
        <v>69</v>
      </c>
      <c r="I24" s="4" t="s">
        <v>69</v>
      </c>
      <c r="J24" s="4" t="s">
        <v>70</v>
      </c>
      <c r="K24" s="4" t="s">
        <v>71</v>
      </c>
      <c r="L24" s="4">
        <v>4.9029822349548304</v>
      </c>
      <c r="O24" s="4">
        <v>0.57808214426040605</v>
      </c>
      <c r="P24" s="4">
        <v>7.3968358337879195E-2</v>
      </c>
      <c r="Q24" s="4">
        <v>19198</v>
      </c>
      <c r="R24" s="4">
        <v>4</v>
      </c>
      <c r="S24" s="4">
        <v>19194</v>
      </c>
      <c r="T24" s="4">
        <v>0</v>
      </c>
      <c r="U24" s="4">
        <v>0</v>
      </c>
      <c r="V24" s="4">
        <v>0</v>
      </c>
      <c r="W24" s="4">
        <v>0</v>
      </c>
      <c r="AF24" s="4">
        <v>5000</v>
      </c>
      <c r="AT24" s="4">
        <v>6832.8056640625</v>
      </c>
      <c r="AU24" s="4">
        <v>3915.5357191191702</v>
      </c>
      <c r="AV24" s="4">
        <v>3916.1435470064398</v>
      </c>
      <c r="BA24" s="4">
        <v>0.39158877730369601</v>
      </c>
      <c r="BB24" s="4">
        <v>0.140770629048347</v>
      </c>
    </row>
    <row r="25" spans="1:54" x14ac:dyDescent="0.25">
      <c r="A25" s="4" t="s">
        <v>97</v>
      </c>
      <c r="B25" s="4">
        <v>126</v>
      </c>
      <c r="C25" s="4" t="s">
        <v>90</v>
      </c>
      <c r="D25" s="4">
        <f t="shared" si="0"/>
        <v>0.232188606262208</v>
      </c>
      <c r="E25" s="4">
        <v>5.80471493303776E-2</v>
      </c>
      <c r="F25" s="4" t="s">
        <v>67</v>
      </c>
      <c r="G25" s="4" t="s">
        <v>68</v>
      </c>
      <c r="H25" s="4" t="s">
        <v>69</v>
      </c>
      <c r="I25" s="4" t="s">
        <v>69</v>
      </c>
      <c r="J25" s="4" t="s">
        <v>70</v>
      </c>
      <c r="K25" s="4" t="s">
        <v>71</v>
      </c>
      <c r="L25" s="4">
        <v>1.16094303131104</v>
      </c>
      <c r="O25" s="4">
        <v>0.277259021997452</v>
      </c>
      <c r="P25" s="4">
        <v>2.4379224050790102E-3</v>
      </c>
      <c r="Q25" s="4">
        <v>20268</v>
      </c>
      <c r="R25" s="4">
        <v>1</v>
      </c>
      <c r="S25" s="4">
        <v>20267</v>
      </c>
      <c r="T25" s="4">
        <v>0</v>
      </c>
      <c r="U25" s="4">
        <v>0</v>
      </c>
      <c r="V25" s="4">
        <v>0</v>
      </c>
      <c r="W25" s="4">
        <v>0</v>
      </c>
      <c r="AF25" s="4">
        <v>5000</v>
      </c>
      <c r="AT25" s="4">
        <v>6129.5517578125</v>
      </c>
      <c r="AU25" s="4">
        <v>3927.6163076685998</v>
      </c>
      <c r="AV25" s="4">
        <v>3927.7249486519299</v>
      </c>
      <c r="BA25" s="4">
        <v>0.144484668970108</v>
      </c>
      <c r="BB25" s="4">
        <v>1.5730494633317001E-2</v>
      </c>
    </row>
    <row r="26" spans="1:54" x14ac:dyDescent="0.25">
      <c r="A26" s="4" t="s">
        <v>98</v>
      </c>
      <c r="B26" s="4" t="s">
        <v>86</v>
      </c>
      <c r="C26" s="4" t="s">
        <v>90</v>
      </c>
      <c r="D26" s="4">
        <f t="shared" si="0"/>
        <v>0.45081977844238202</v>
      </c>
      <c r="E26" s="4">
        <v>0.112704940140247</v>
      </c>
      <c r="F26" s="4" t="s">
        <v>67</v>
      </c>
      <c r="G26" s="4" t="s">
        <v>68</v>
      </c>
      <c r="H26" s="4" t="s">
        <v>69</v>
      </c>
      <c r="I26" s="4" t="s">
        <v>69</v>
      </c>
      <c r="J26" s="4" t="s">
        <v>70</v>
      </c>
      <c r="K26" s="4" t="s">
        <v>71</v>
      </c>
      <c r="L26" s="4">
        <v>2.2540988922119101</v>
      </c>
      <c r="O26" s="4">
        <v>0.36103206872940102</v>
      </c>
      <c r="P26" s="4">
        <v>1.7074106261134099E-2</v>
      </c>
      <c r="Q26" s="4">
        <v>20878</v>
      </c>
      <c r="R26" s="4">
        <v>2</v>
      </c>
      <c r="S26" s="4">
        <v>20876</v>
      </c>
      <c r="T26" s="4">
        <v>0</v>
      </c>
      <c r="U26" s="4">
        <v>0</v>
      </c>
      <c r="V26" s="4">
        <v>0</v>
      </c>
      <c r="W26" s="4">
        <v>0</v>
      </c>
      <c r="AF26" s="4">
        <v>5000</v>
      </c>
      <c r="AT26" s="4">
        <v>21130.6279296875</v>
      </c>
      <c r="AU26" s="4">
        <v>3840.5227595174101</v>
      </c>
      <c r="AV26" s="4">
        <v>3842.1790585087201</v>
      </c>
      <c r="BA26" s="4">
        <v>0.21668483316898299</v>
      </c>
      <c r="BB26" s="4">
        <v>4.8912622034549699E-2</v>
      </c>
    </row>
    <row r="27" spans="1:54" x14ac:dyDescent="0.25">
      <c r="A27" s="4" t="s">
        <v>99</v>
      </c>
      <c r="B27" s="4">
        <v>127</v>
      </c>
      <c r="C27" s="4" t="s">
        <v>90</v>
      </c>
      <c r="D27" s="4">
        <f t="shared" si="0"/>
        <v>0</v>
      </c>
      <c r="E27" s="4">
        <v>0</v>
      </c>
      <c r="F27" s="4" t="s">
        <v>67</v>
      </c>
      <c r="G27" s="4" t="s">
        <v>68</v>
      </c>
      <c r="H27" s="4" t="s">
        <v>69</v>
      </c>
      <c r="I27" s="4" t="s">
        <v>69</v>
      </c>
      <c r="J27" s="4" t="s">
        <v>70</v>
      </c>
      <c r="K27" s="4" t="s">
        <v>71</v>
      </c>
      <c r="L27" s="4">
        <v>0</v>
      </c>
      <c r="O27" s="4">
        <v>0.163350969552994</v>
      </c>
      <c r="P27" s="4">
        <v>0</v>
      </c>
      <c r="Q27" s="4">
        <v>21579</v>
      </c>
      <c r="R27" s="4">
        <v>0</v>
      </c>
      <c r="S27" s="4">
        <v>21579</v>
      </c>
      <c r="T27" s="4">
        <v>0</v>
      </c>
      <c r="U27" s="4">
        <v>0</v>
      </c>
      <c r="V27" s="4">
        <v>0</v>
      </c>
      <c r="W27" s="4">
        <v>0</v>
      </c>
      <c r="AF27" s="4">
        <v>5000</v>
      </c>
      <c r="AT27" s="4">
        <v>0</v>
      </c>
      <c r="AU27" s="4">
        <v>3805.4063784117002</v>
      </c>
      <c r="AV27" s="4">
        <v>3805.4063784117002</v>
      </c>
      <c r="BA27" s="4">
        <v>7.4639193713664995E-2</v>
      </c>
      <c r="BB27" s="4">
        <v>0</v>
      </c>
    </row>
    <row r="28" spans="1:54" x14ac:dyDescent="0.25">
      <c r="A28" s="4" t="s">
        <v>100</v>
      </c>
      <c r="B28" s="4">
        <v>128</v>
      </c>
      <c r="C28" s="4" t="s">
        <v>90</v>
      </c>
      <c r="D28" s="4">
        <f t="shared" si="0"/>
        <v>1.136274909973144</v>
      </c>
      <c r="E28" s="4">
        <v>0.284068733453751</v>
      </c>
      <c r="F28" s="4" t="s">
        <v>67</v>
      </c>
      <c r="G28" s="4" t="s">
        <v>68</v>
      </c>
      <c r="H28" s="4" t="s">
        <v>69</v>
      </c>
      <c r="I28" s="4" t="s">
        <v>69</v>
      </c>
      <c r="J28" s="4" t="s">
        <v>70</v>
      </c>
      <c r="K28" s="4" t="s">
        <v>71</v>
      </c>
      <c r="L28" s="4">
        <v>5.68137454986572</v>
      </c>
      <c r="O28" s="4">
        <v>0.61736875772476196</v>
      </c>
      <c r="P28" s="4">
        <v>9.9870741367340102E-2</v>
      </c>
      <c r="Q28" s="4">
        <v>20710</v>
      </c>
      <c r="R28" s="4">
        <v>5</v>
      </c>
      <c r="S28" s="4">
        <v>20705</v>
      </c>
      <c r="T28" s="4">
        <v>0</v>
      </c>
      <c r="U28" s="4">
        <v>0</v>
      </c>
      <c r="V28" s="4">
        <v>0</v>
      </c>
      <c r="W28" s="4">
        <v>0</v>
      </c>
      <c r="AF28" s="4">
        <v>5000</v>
      </c>
      <c r="AT28" s="4">
        <v>5838.2483398437498</v>
      </c>
      <c r="AU28" s="4">
        <v>3887.5346412376798</v>
      </c>
      <c r="AV28" s="4">
        <v>3888.0056006047998</v>
      </c>
      <c r="BA28" s="4">
        <v>0.43266397714614901</v>
      </c>
      <c r="BB28" s="4">
        <v>0.17418278753757499</v>
      </c>
    </row>
    <row r="29" spans="1:54" x14ac:dyDescent="0.25">
      <c r="A29" s="4" t="s">
        <v>101</v>
      </c>
      <c r="B29" s="4">
        <v>129</v>
      </c>
      <c r="C29" s="4" t="s">
        <v>90</v>
      </c>
      <c r="D29" s="4">
        <f t="shared" si="0"/>
        <v>0.46724739074706995</v>
      </c>
      <c r="E29" s="4">
        <v>0.116811849176884</v>
      </c>
      <c r="F29" s="4" t="s">
        <v>67</v>
      </c>
      <c r="G29" s="4" t="s">
        <v>68</v>
      </c>
      <c r="H29" s="4" t="s">
        <v>69</v>
      </c>
      <c r="I29" s="4" t="s">
        <v>69</v>
      </c>
      <c r="J29" s="4" t="s">
        <v>70</v>
      </c>
      <c r="K29" s="4" t="s">
        <v>71</v>
      </c>
      <c r="L29" s="4">
        <v>2.3362369537353498</v>
      </c>
      <c r="O29" s="4">
        <v>0.37418931722641002</v>
      </c>
      <c r="P29" s="4">
        <v>1.7696250230073901E-2</v>
      </c>
      <c r="Q29" s="4">
        <v>20144</v>
      </c>
      <c r="R29" s="4">
        <v>2</v>
      </c>
      <c r="S29" s="4">
        <v>20142</v>
      </c>
      <c r="T29" s="4">
        <v>0</v>
      </c>
      <c r="U29" s="4">
        <v>0</v>
      </c>
      <c r="V29" s="4">
        <v>0</v>
      </c>
      <c r="W29" s="4">
        <v>0</v>
      </c>
      <c r="AF29" s="4">
        <v>5000</v>
      </c>
      <c r="AT29" s="4">
        <v>6236.44384765625</v>
      </c>
      <c r="AU29" s="4">
        <v>3875.2208191105801</v>
      </c>
      <c r="AV29" s="4">
        <v>3875.4552534859399</v>
      </c>
      <c r="BA29" s="4">
        <v>0.22458107769489299</v>
      </c>
      <c r="BB29" s="4">
        <v>5.0694916397333097E-2</v>
      </c>
    </row>
    <row r="30" spans="1:54" x14ac:dyDescent="0.25">
      <c r="A30" s="4" t="s">
        <v>102</v>
      </c>
      <c r="B30" s="4">
        <v>1210</v>
      </c>
      <c r="C30" s="4" t="s">
        <v>90</v>
      </c>
      <c r="D30" s="4">
        <f t="shared" si="0"/>
        <v>1.0354546546936041</v>
      </c>
      <c r="E30" s="4">
        <v>0.25886365771293601</v>
      </c>
      <c r="F30" s="4" t="s">
        <v>67</v>
      </c>
      <c r="G30" s="4" t="s">
        <v>68</v>
      </c>
      <c r="H30" s="4" t="s">
        <v>69</v>
      </c>
      <c r="I30" s="4" t="s">
        <v>69</v>
      </c>
      <c r="J30" s="4" t="s">
        <v>70</v>
      </c>
      <c r="K30" s="4" t="s">
        <v>71</v>
      </c>
      <c r="L30" s="4">
        <v>5.1772732734680202</v>
      </c>
      <c r="O30" s="4">
        <v>0.61042696237564098</v>
      </c>
      <c r="P30" s="4">
        <v>7.8106112778186798E-2</v>
      </c>
      <c r="Q30" s="4">
        <v>18181</v>
      </c>
      <c r="R30" s="4">
        <v>4</v>
      </c>
      <c r="S30" s="4">
        <v>18177</v>
      </c>
      <c r="T30" s="4">
        <v>0</v>
      </c>
      <c r="U30" s="4">
        <v>0</v>
      </c>
      <c r="V30" s="4">
        <v>0</v>
      </c>
      <c r="W30" s="4">
        <v>0</v>
      </c>
      <c r="AF30" s="4">
        <v>5000</v>
      </c>
      <c r="AT30" s="4">
        <v>6366.2244873046902</v>
      </c>
      <c r="AU30" s="4">
        <v>3787.0472031130698</v>
      </c>
      <c r="AV30" s="4">
        <v>3787.6146476506001</v>
      </c>
      <c r="BA30" s="4">
        <v>0.41349714994430498</v>
      </c>
      <c r="BB30" s="4">
        <v>0.148645490407944</v>
      </c>
    </row>
    <row r="31" spans="1:54" x14ac:dyDescent="0.25">
      <c r="A31" s="4" t="s">
        <v>103</v>
      </c>
      <c r="B31" s="4" t="s">
        <v>156</v>
      </c>
      <c r="C31" s="4" t="s">
        <v>90</v>
      </c>
      <c r="D31" s="4">
        <f t="shared" si="0"/>
        <v>0.47943382263183604</v>
      </c>
      <c r="E31" s="4">
        <v>0.119858451187611</v>
      </c>
      <c r="F31" s="4" t="s">
        <v>67</v>
      </c>
      <c r="G31" s="4" t="s">
        <v>68</v>
      </c>
      <c r="H31" s="4" t="s">
        <v>69</v>
      </c>
      <c r="I31" s="4" t="s">
        <v>69</v>
      </c>
      <c r="J31" s="4" t="s">
        <v>70</v>
      </c>
      <c r="K31" s="4" t="s">
        <v>71</v>
      </c>
      <c r="L31" s="4">
        <v>2.3971691131591801</v>
      </c>
      <c r="O31" s="4">
        <v>0.38394972681999201</v>
      </c>
      <c r="P31" s="4">
        <v>1.81577708572149E-2</v>
      </c>
      <c r="Q31" s="4">
        <v>19632</v>
      </c>
      <c r="R31" s="4">
        <v>2</v>
      </c>
      <c r="S31" s="4">
        <v>19630</v>
      </c>
      <c r="T31" s="4">
        <v>0</v>
      </c>
      <c r="U31" s="4">
        <v>0</v>
      </c>
      <c r="V31" s="4">
        <v>0</v>
      </c>
      <c r="W31" s="4">
        <v>0</v>
      </c>
      <c r="AF31" s="4">
        <v>5000</v>
      </c>
      <c r="AT31" s="4">
        <v>6466.4514160156295</v>
      </c>
      <c r="AU31" s="4">
        <v>4008.9134293636398</v>
      </c>
      <c r="AV31" s="4">
        <v>4009.1637897942301</v>
      </c>
      <c r="BA31" s="4">
        <v>0.23043869435787201</v>
      </c>
      <c r="BB31" s="4">
        <v>5.2017066627740902E-2</v>
      </c>
    </row>
    <row r="32" spans="1:54" x14ac:dyDescent="0.25">
      <c r="A32" s="4" t="s">
        <v>104</v>
      </c>
      <c r="B32" s="4" t="s">
        <v>157</v>
      </c>
      <c r="C32" s="4" t="s">
        <v>90</v>
      </c>
      <c r="D32" s="4">
        <f t="shared" si="0"/>
        <v>0.48922781944275001</v>
      </c>
      <c r="E32" s="4">
        <v>0.122306957840919</v>
      </c>
      <c r="F32" s="4" t="s">
        <v>67</v>
      </c>
      <c r="G32" s="4" t="s">
        <v>68</v>
      </c>
      <c r="H32" s="4" t="s">
        <v>69</v>
      </c>
      <c r="I32" s="4" t="s">
        <v>69</v>
      </c>
      <c r="J32" s="4" t="s">
        <v>70</v>
      </c>
      <c r="K32" s="4" t="s">
        <v>71</v>
      </c>
      <c r="L32" s="4">
        <v>2.44613909721375</v>
      </c>
      <c r="O32" s="4">
        <v>0.39179405570030201</v>
      </c>
      <c r="P32" s="4">
        <v>1.8528686836361899E-2</v>
      </c>
      <c r="Q32" s="4">
        <v>19239</v>
      </c>
      <c r="R32" s="4">
        <v>2</v>
      </c>
      <c r="S32" s="4">
        <v>19237</v>
      </c>
      <c r="T32" s="4">
        <v>0</v>
      </c>
      <c r="U32" s="4">
        <v>0</v>
      </c>
      <c r="V32" s="4">
        <v>0</v>
      </c>
      <c r="W32" s="4">
        <v>0</v>
      </c>
      <c r="AF32" s="4">
        <v>5000</v>
      </c>
      <c r="AT32" s="4">
        <v>8075.60595703125</v>
      </c>
      <c r="AU32" s="4">
        <v>3888.4666780472899</v>
      </c>
      <c r="AV32" s="4">
        <v>3888.9019542340998</v>
      </c>
      <c r="BA32" s="4">
        <v>0.23514640331268299</v>
      </c>
      <c r="BB32" s="4">
        <v>5.3079657256603199E-2</v>
      </c>
    </row>
    <row r="33" spans="1:54" x14ac:dyDescent="0.25">
      <c r="A33" s="4" t="s">
        <v>105</v>
      </c>
      <c r="B33" s="4" t="s">
        <v>88</v>
      </c>
      <c r="C33" s="4" t="s">
        <v>90</v>
      </c>
      <c r="D33" s="4">
        <f t="shared" si="0"/>
        <v>36.991665649414003</v>
      </c>
      <c r="E33" s="4">
        <v>9.2479162216186506</v>
      </c>
      <c r="F33" s="4" t="s">
        <v>67</v>
      </c>
      <c r="G33" s="4" t="s">
        <v>68</v>
      </c>
      <c r="H33" s="4" t="s">
        <v>69</v>
      </c>
      <c r="I33" s="4" t="s">
        <v>69</v>
      </c>
      <c r="J33" s="4" t="s">
        <v>70</v>
      </c>
      <c r="K33" s="4" t="s">
        <v>71</v>
      </c>
      <c r="L33" s="4">
        <v>184.95832824707</v>
      </c>
      <c r="O33" s="4">
        <v>10.7975416183472</v>
      </c>
      <c r="P33" s="4">
        <v>7.7003288269043004</v>
      </c>
      <c r="Q33" s="4">
        <v>17497</v>
      </c>
      <c r="R33" s="4">
        <v>137</v>
      </c>
      <c r="S33" s="4">
        <v>17360</v>
      </c>
      <c r="T33" s="4">
        <v>0</v>
      </c>
      <c r="U33" s="4">
        <v>0</v>
      </c>
      <c r="V33" s="4">
        <v>0</v>
      </c>
      <c r="W33" s="4">
        <v>0</v>
      </c>
      <c r="AF33" s="4">
        <v>5000</v>
      </c>
      <c r="AT33" s="4">
        <v>5915.8774128934801</v>
      </c>
      <c r="AU33" s="4">
        <v>3926.7585668889101</v>
      </c>
      <c r="AV33" s="4">
        <v>3942.33319579115</v>
      </c>
      <c r="BA33" s="4">
        <v>10.0382852554321</v>
      </c>
      <c r="BB33" s="4">
        <v>8.4580755233764595</v>
      </c>
    </row>
    <row r="34" spans="1:54" x14ac:dyDescent="0.25">
      <c r="A34" s="4" t="s">
        <v>109</v>
      </c>
      <c r="B34" s="4" t="s">
        <v>140</v>
      </c>
      <c r="C34" s="4" t="s">
        <v>66</v>
      </c>
      <c r="D34" s="4">
        <f t="shared" si="0"/>
        <v>34.508843994140605</v>
      </c>
      <c r="E34" s="4">
        <v>8.6272106170654297</v>
      </c>
      <c r="F34" s="4" t="s">
        <v>67</v>
      </c>
      <c r="G34" s="4" t="s">
        <v>68</v>
      </c>
      <c r="H34" s="4" t="s">
        <v>69</v>
      </c>
      <c r="I34" s="4" t="s">
        <v>69</v>
      </c>
      <c r="J34" s="4" t="s">
        <v>70</v>
      </c>
      <c r="K34" s="4" t="s">
        <v>71</v>
      </c>
      <c r="L34" s="4">
        <v>172.54421997070301</v>
      </c>
      <c r="O34" s="4">
        <v>10.0371694564819</v>
      </c>
      <c r="P34" s="4">
        <v>7.2189393043518102</v>
      </c>
      <c r="Q34" s="4">
        <v>19709</v>
      </c>
      <c r="R34" s="4">
        <v>144</v>
      </c>
      <c r="S34" s="4">
        <v>19565</v>
      </c>
      <c r="T34" s="4">
        <v>0</v>
      </c>
      <c r="U34" s="4">
        <v>0</v>
      </c>
      <c r="V34" s="4">
        <v>0</v>
      </c>
      <c r="W34" s="4">
        <v>0</v>
      </c>
      <c r="AF34" s="4">
        <v>4038</v>
      </c>
      <c r="AT34" s="4">
        <v>5627.2546420627204</v>
      </c>
      <c r="AU34" s="4">
        <v>3357.6021063726898</v>
      </c>
      <c r="AV34" s="4">
        <v>3374.1848840447801</v>
      </c>
      <c r="BA34" s="4">
        <v>9.3463649749755895</v>
      </c>
      <c r="BB34" s="4">
        <v>7.9084939956665004</v>
      </c>
    </row>
    <row r="35" spans="1:54" x14ac:dyDescent="0.25">
      <c r="A35" s="4" t="s">
        <v>110</v>
      </c>
      <c r="B35" s="4" t="s">
        <v>141</v>
      </c>
      <c r="C35" s="4" t="s">
        <v>66</v>
      </c>
      <c r="D35" s="4">
        <f t="shared" si="0"/>
        <v>31.587329101562602</v>
      </c>
      <c r="E35" s="4">
        <v>7.8968324661254901</v>
      </c>
      <c r="F35" s="4" t="s">
        <v>67</v>
      </c>
      <c r="G35" s="4" t="s">
        <v>68</v>
      </c>
      <c r="H35" s="4" t="s">
        <v>69</v>
      </c>
      <c r="I35" s="4" t="s">
        <v>69</v>
      </c>
      <c r="J35" s="4" t="s">
        <v>70</v>
      </c>
      <c r="K35" s="4" t="s">
        <v>71</v>
      </c>
      <c r="L35" s="4">
        <v>157.93664550781301</v>
      </c>
      <c r="O35" s="4">
        <v>9.2603683471679705</v>
      </c>
      <c r="P35" s="4">
        <v>6.5348753929138201</v>
      </c>
      <c r="Q35" s="4">
        <v>19283</v>
      </c>
      <c r="R35" s="4">
        <v>129</v>
      </c>
      <c r="S35" s="4">
        <v>19154</v>
      </c>
      <c r="T35" s="4">
        <v>0</v>
      </c>
      <c r="U35" s="4">
        <v>0</v>
      </c>
      <c r="V35" s="4">
        <v>0</v>
      </c>
      <c r="W35" s="4">
        <v>0</v>
      </c>
      <c r="AF35" s="4">
        <v>4038</v>
      </c>
      <c r="AT35" s="4">
        <v>5680.1914705971403</v>
      </c>
      <c r="AU35" s="4">
        <v>3333.9863917540101</v>
      </c>
      <c r="AV35" s="4">
        <v>3349.68210586337</v>
      </c>
      <c r="BA35" s="4">
        <v>8.5923166275024396</v>
      </c>
      <c r="BB35" s="4">
        <v>7.2017593383789098</v>
      </c>
    </row>
    <row r="36" spans="1:54" x14ac:dyDescent="0.25">
      <c r="A36" s="4" t="s">
        <v>111</v>
      </c>
      <c r="B36" s="4" t="s">
        <v>142</v>
      </c>
      <c r="C36" s="4" t="s">
        <v>66</v>
      </c>
      <c r="D36" s="4">
        <f t="shared" si="0"/>
        <v>17.667465209960941</v>
      </c>
      <c r="E36" s="4">
        <v>4.4168663024902299</v>
      </c>
      <c r="F36" s="4" t="s">
        <v>67</v>
      </c>
      <c r="G36" s="4" t="s">
        <v>68</v>
      </c>
      <c r="H36" s="4" t="s">
        <v>69</v>
      </c>
      <c r="I36" s="4" t="s">
        <v>69</v>
      </c>
      <c r="J36" s="4" t="s">
        <v>70</v>
      </c>
      <c r="K36" s="4" t="s">
        <v>71</v>
      </c>
      <c r="L36" s="4">
        <v>88.337326049804702</v>
      </c>
      <c r="O36" s="4">
        <v>5.4746165275573704</v>
      </c>
      <c r="P36" s="4">
        <v>3.50552153587341</v>
      </c>
      <c r="Q36" s="4">
        <v>20815</v>
      </c>
      <c r="R36" s="4">
        <v>78</v>
      </c>
      <c r="S36" s="4">
        <v>20737</v>
      </c>
      <c r="T36" s="4">
        <v>0</v>
      </c>
      <c r="U36" s="4">
        <v>0</v>
      </c>
      <c r="V36" s="4">
        <v>0</v>
      </c>
      <c r="W36" s="4">
        <v>0</v>
      </c>
      <c r="AF36" s="4">
        <v>4038</v>
      </c>
      <c r="AT36" s="4">
        <v>5725.6763759515197</v>
      </c>
      <c r="AU36" s="4">
        <v>3362.0220278018701</v>
      </c>
      <c r="AV36" s="4">
        <v>3370.8793441196999</v>
      </c>
      <c r="BA36" s="4">
        <v>4.9347248077392596</v>
      </c>
      <c r="BB36" s="4">
        <v>3.9367201328277601</v>
      </c>
    </row>
    <row r="37" spans="1:54" x14ac:dyDescent="0.25">
      <c r="A37" s="4" t="s">
        <v>112</v>
      </c>
      <c r="B37" s="4" t="s">
        <v>143</v>
      </c>
      <c r="C37" s="4" t="s">
        <v>66</v>
      </c>
      <c r="D37" s="4">
        <f t="shared" si="0"/>
        <v>16.45016784667968</v>
      </c>
      <c r="E37" s="4">
        <v>4.1125421524047896</v>
      </c>
      <c r="F37" s="4" t="s">
        <v>67</v>
      </c>
      <c r="G37" s="4" t="s">
        <v>68</v>
      </c>
      <c r="H37" s="4" t="s">
        <v>69</v>
      </c>
      <c r="I37" s="4" t="s">
        <v>69</v>
      </c>
      <c r="J37" s="4" t="s">
        <v>70</v>
      </c>
      <c r="K37" s="4" t="s">
        <v>71</v>
      </c>
      <c r="L37" s="4">
        <v>82.250839233398395</v>
      </c>
      <c r="O37" s="4">
        <v>5.1989431381225604</v>
      </c>
      <c r="P37" s="4">
        <v>3.1897022724151598</v>
      </c>
      <c r="Q37" s="4">
        <v>18627</v>
      </c>
      <c r="R37" s="4">
        <v>65</v>
      </c>
      <c r="S37" s="4">
        <v>18562</v>
      </c>
      <c r="T37" s="4">
        <v>0</v>
      </c>
      <c r="U37" s="4">
        <v>0</v>
      </c>
      <c r="V37" s="4">
        <v>0</v>
      </c>
      <c r="W37" s="4">
        <v>0</v>
      </c>
      <c r="AF37" s="4">
        <v>4038</v>
      </c>
      <c r="AT37" s="4">
        <v>5648.4645432692296</v>
      </c>
      <c r="AU37" s="4">
        <v>3277.84480908261</v>
      </c>
      <c r="AV37" s="4">
        <v>3286.1172245398602</v>
      </c>
      <c r="BA37" s="4">
        <v>4.6426501274108896</v>
      </c>
      <c r="BB37" s="4">
        <v>3.6245493888854998</v>
      </c>
    </row>
    <row r="38" spans="1:54" x14ac:dyDescent="0.25">
      <c r="A38" s="4" t="s">
        <v>107</v>
      </c>
      <c r="B38" s="4" t="s">
        <v>144</v>
      </c>
      <c r="C38" s="4" t="s">
        <v>66</v>
      </c>
      <c r="D38" s="4">
        <f t="shared" si="0"/>
        <v>22.322637939453198</v>
      </c>
      <c r="E38" s="4">
        <v>5.5806593894958496</v>
      </c>
      <c r="F38" s="4" t="s">
        <v>67</v>
      </c>
      <c r="G38" s="4" t="s">
        <v>68</v>
      </c>
      <c r="H38" s="4" t="s">
        <v>69</v>
      </c>
      <c r="I38" s="4" t="s">
        <v>69</v>
      </c>
      <c r="J38" s="4" t="s">
        <v>70</v>
      </c>
      <c r="K38" s="4" t="s">
        <v>71</v>
      </c>
      <c r="L38" s="4">
        <v>111.61318969726599</v>
      </c>
      <c r="O38" s="4">
        <v>6.7772588729858398</v>
      </c>
      <c r="P38" s="4">
        <v>4.5345959663391104</v>
      </c>
      <c r="Q38" s="4">
        <v>20286</v>
      </c>
      <c r="R38" s="4">
        <v>96</v>
      </c>
      <c r="S38" s="4">
        <v>20190</v>
      </c>
      <c r="T38" s="4">
        <v>0</v>
      </c>
      <c r="U38" s="4">
        <v>0</v>
      </c>
      <c r="V38" s="4">
        <v>0</v>
      </c>
      <c r="W38" s="4">
        <v>0</v>
      </c>
      <c r="AF38" s="4">
        <v>4038</v>
      </c>
      <c r="AT38" s="4">
        <v>5655.3271128336601</v>
      </c>
      <c r="AU38" s="4">
        <v>3361.5846408218599</v>
      </c>
      <c r="AV38" s="4">
        <v>3372.4393818902499</v>
      </c>
      <c r="BA38" s="4">
        <v>6.16851711273193</v>
      </c>
      <c r="BB38" s="4">
        <v>5.0315928459167498</v>
      </c>
    </row>
    <row r="39" spans="1:54" x14ac:dyDescent="0.25">
      <c r="A39" s="4" t="s">
        <v>108</v>
      </c>
      <c r="B39" s="4" t="s">
        <v>145</v>
      </c>
      <c r="C39" s="4" t="s">
        <v>66</v>
      </c>
      <c r="D39" s="4">
        <f t="shared" si="0"/>
        <v>20.598756408691401</v>
      </c>
      <c r="E39" s="4">
        <v>5.1496891975402797</v>
      </c>
      <c r="F39" s="4" t="s">
        <v>67</v>
      </c>
      <c r="G39" s="4" t="s">
        <v>68</v>
      </c>
      <c r="H39" s="4" t="s">
        <v>69</v>
      </c>
      <c r="I39" s="4" t="s">
        <v>69</v>
      </c>
      <c r="J39" s="4" t="s">
        <v>70</v>
      </c>
      <c r="K39" s="4" t="s">
        <v>71</v>
      </c>
      <c r="L39" s="4">
        <v>102.993782043457</v>
      </c>
      <c r="O39" s="4">
        <v>6.29917669296265</v>
      </c>
      <c r="P39" s="4">
        <v>4.1499280929565403</v>
      </c>
      <c r="Q39" s="4">
        <v>20377</v>
      </c>
      <c r="R39" s="4">
        <v>89</v>
      </c>
      <c r="S39" s="4">
        <v>20288</v>
      </c>
      <c r="T39" s="4">
        <v>0</v>
      </c>
      <c r="U39" s="4">
        <v>0</v>
      </c>
      <c r="V39" s="4">
        <v>0</v>
      </c>
      <c r="W39" s="4">
        <v>0</v>
      </c>
      <c r="AF39" s="4">
        <v>4038</v>
      </c>
      <c r="AT39" s="4">
        <v>5781.95040927844</v>
      </c>
      <c r="AU39" s="4">
        <v>3435.4747710002298</v>
      </c>
      <c r="AV39" s="4">
        <v>3445.72340091664</v>
      </c>
      <c r="BA39" s="4">
        <v>5.7137041091918901</v>
      </c>
      <c r="BB39" s="4">
        <v>4.6242566108703604</v>
      </c>
    </row>
    <row r="40" spans="1:54" x14ac:dyDescent="0.25">
      <c r="A40" s="4" t="s">
        <v>121</v>
      </c>
      <c r="B40" s="4" t="s">
        <v>146</v>
      </c>
      <c r="C40" s="4" t="s">
        <v>66</v>
      </c>
      <c r="D40" s="4">
        <f t="shared" si="0"/>
        <v>21.350709533691401</v>
      </c>
      <c r="E40" s="4">
        <v>5.3376774787902797</v>
      </c>
      <c r="F40" s="4" t="s">
        <v>67</v>
      </c>
      <c r="G40" s="4" t="s">
        <v>68</v>
      </c>
      <c r="H40" s="4" t="s">
        <v>69</v>
      </c>
      <c r="I40" s="4" t="s">
        <v>69</v>
      </c>
      <c r="J40" s="4" t="s">
        <v>70</v>
      </c>
      <c r="K40" s="4" t="s">
        <v>71</v>
      </c>
      <c r="L40" s="4">
        <v>106.753547668457</v>
      </c>
      <c r="O40" s="4">
        <v>6.5364618301391602</v>
      </c>
      <c r="P40" s="4">
        <v>4.2958998680114702</v>
      </c>
      <c r="Q40" s="4">
        <v>19440</v>
      </c>
      <c r="R40" s="4">
        <v>88</v>
      </c>
      <c r="S40" s="4">
        <v>19352</v>
      </c>
      <c r="T40" s="4">
        <v>0</v>
      </c>
      <c r="U40" s="4">
        <v>0</v>
      </c>
      <c r="V40" s="4">
        <v>0</v>
      </c>
      <c r="W40" s="4">
        <v>0</v>
      </c>
      <c r="AF40" s="4">
        <v>4038</v>
      </c>
      <c r="AT40" s="4">
        <v>5743.5437844016296</v>
      </c>
      <c r="AU40" s="4">
        <v>3410.6240541821599</v>
      </c>
      <c r="AV40" s="4">
        <v>3421.18459617081</v>
      </c>
      <c r="BA40" s="4">
        <v>5.9258160591125497</v>
      </c>
      <c r="BB40" s="4">
        <v>4.7899971008300799</v>
      </c>
    </row>
    <row r="41" spans="1:54" x14ac:dyDescent="0.25">
      <c r="A41" s="4" t="s">
        <v>116</v>
      </c>
      <c r="B41" s="4" t="s">
        <v>147</v>
      </c>
      <c r="C41" s="4" t="s">
        <v>66</v>
      </c>
      <c r="D41" s="4">
        <f t="shared" si="0"/>
        <v>15.47140808105468</v>
      </c>
      <c r="E41" s="4">
        <v>3.8678519725799601</v>
      </c>
      <c r="F41" s="4" t="s">
        <v>67</v>
      </c>
      <c r="G41" s="4" t="s">
        <v>68</v>
      </c>
      <c r="H41" s="4" t="s">
        <v>69</v>
      </c>
      <c r="I41" s="4" t="s">
        <v>69</v>
      </c>
      <c r="J41" s="4" t="s">
        <v>70</v>
      </c>
      <c r="K41" s="4" t="s">
        <v>71</v>
      </c>
      <c r="L41" s="4">
        <v>77.357040405273395</v>
      </c>
      <c r="O41" s="4">
        <v>4.9068465232849103</v>
      </c>
      <c r="P41" s="4">
        <v>2.9875042438507098</v>
      </c>
      <c r="Q41" s="4">
        <v>19194</v>
      </c>
      <c r="R41" s="4">
        <v>63</v>
      </c>
      <c r="S41" s="4">
        <v>19131</v>
      </c>
      <c r="T41" s="4">
        <v>0</v>
      </c>
      <c r="U41" s="4">
        <v>0</v>
      </c>
      <c r="V41" s="4">
        <v>0</v>
      </c>
      <c r="W41" s="4">
        <v>0</v>
      </c>
      <c r="AF41" s="4">
        <v>4038</v>
      </c>
      <c r="AT41" s="4">
        <v>5863.9385153149797</v>
      </c>
      <c r="AU41" s="4">
        <v>3523.52769410475</v>
      </c>
      <c r="AV41" s="4">
        <v>3531.2095676973499</v>
      </c>
      <c r="BA41" s="4">
        <v>4.3745608329772896</v>
      </c>
      <c r="BB41" s="4">
        <v>3.4019927978515598</v>
      </c>
    </row>
    <row r="42" spans="1:54" x14ac:dyDescent="0.25">
      <c r="A42" s="4" t="s">
        <v>117</v>
      </c>
      <c r="B42" s="4" t="s">
        <v>86</v>
      </c>
      <c r="C42" s="4" t="s">
        <v>66</v>
      </c>
      <c r="D42" s="4">
        <f t="shared" si="0"/>
        <v>0</v>
      </c>
      <c r="E42" s="4">
        <v>0</v>
      </c>
      <c r="F42" s="4" t="s">
        <v>67</v>
      </c>
      <c r="G42" s="4" t="s">
        <v>68</v>
      </c>
      <c r="H42" s="4" t="s">
        <v>69</v>
      </c>
      <c r="I42" s="4" t="s">
        <v>69</v>
      </c>
      <c r="J42" s="4" t="s">
        <v>70</v>
      </c>
      <c r="K42" s="4" t="s">
        <v>71</v>
      </c>
      <c r="L42" s="4">
        <v>0</v>
      </c>
      <c r="O42" s="4">
        <v>0.18073096871375999</v>
      </c>
      <c r="P42" s="4">
        <v>0</v>
      </c>
      <c r="Q42" s="4">
        <v>19504</v>
      </c>
      <c r="R42" s="4">
        <v>0</v>
      </c>
      <c r="S42" s="4">
        <v>19504</v>
      </c>
      <c r="T42" s="4">
        <v>0</v>
      </c>
      <c r="U42" s="4">
        <v>0</v>
      </c>
      <c r="V42" s="4">
        <v>0</v>
      </c>
      <c r="W42" s="4">
        <v>0</v>
      </c>
      <c r="AF42" s="4">
        <v>4038</v>
      </c>
      <c r="AT42" s="4">
        <v>0</v>
      </c>
      <c r="AU42" s="4">
        <v>3204.6136501647102</v>
      </c>
      <c r="AV42" s="4">
        <v>3204.6136501647002</v>
      </c>
      <c r="BA42" s="4">
        <v>8.25802236795425E-2</v>
      </c>
      <c r="BB42" s="4">
        <v>0</v>
      </c>
    </row>
    <row r="43" spans="1:54" x14ac:dyDescent="0.25">
      <c r="A43" s="4" t="s">
        <v>115</v>
      </c>
      <c r="B43" s="4" t="s">
        <v>148</v>
      </c>
      <c r="C43" s="4" t="s">
        <v>66</v>
      </c>
      <c r="D43" s="4">
        <f t="shared" si="0"/>
        <v>21.868574523925801</v>
      </c>
      <c r="E43" s="4">
        <v>5.4671435356140101</v>
      </c>
      <c r="F43" s="4" t="s">
        <v>67</v>
      </c>
      <c r="G43" s="4" t="s">
        <v>68</v>
      </c>
      <c r="H43" s="4" t="s">
        <v>69</v>
      </c>
      <c r="I43" s="4" t="s">
        <v>69</v>
      </c>
      <c r="J43" s="4" t="s">
        <v>70</v>
      </c>
      <c r="K43" s="4" t="s">
        <v>71</v>
      </c>
      <c r="L43" s="4">
        <v>109.34287261962901</v>
      </c>
      <c r="O43" s="4">
        <v>6.7025880813598597</v>
      </c>
      <c r="P43" s="4">
        <v>4.3943977355956996</v>
      </c>
      <c r="Q43" s="4">
        <v>18765</v>
      </c>
      <c r="R43" s="4">
        <v>87</v>
      </c>
      <c r="S43" s="4">
        <v>18678</v>
      </c>
      <c r="T43" s="4">
        <v>0</v>
      </c>
      <c r="U43" s="4">
        <v>0</v>
      </c>
      <c r="V43" s="4">
        <v>0</v>
      </c>
      <c r="W43" s="4">
        <v>0</v>
      </c>
      <c r="AF43" s="4">
        <v>4038</v>
      </c>
      <c r="AT43" s="4">
        <v>5773.9398123204001</v>
      </c>
      <c r="AU43" s="4">
        <v>3427.4291304651501</v>
      </c>
      <c r="AV43" s="4">
        <v>3438.3082367439501</v>
      </c>
      <c r="BA43" s="4">
        <v>6.0731716156005904</v>
      </c>
      <c r="BB43" s="4">
        <v>4.9030413627624503</v>
      </c>
    </row>
    <row r="44" spans="1:54" x14ac:dyDescent="0.25">
      <c r="A44" s="4" t="s">
        <v>113</v>
      </c>
      <c r="B44" s="4" t="s">
        <v>149</v>
      </c>
      <c r="C44" s="4" t="s">
        <v>66</v>
      </c>
      <c r="D44" s="4">
        <f t="shared" si="0"/>
        <v>24.535292053222598</v>
      </c>
      <c r="E44" s="4">
        <v>6.1338229179382298</v>
      </c>
      <c r="F44" s="4" t="s">
        <v>67</v>
      </c>
      <c r="G44" s="4" t="s">
        <v>68</v>
      </c>
      <c r="H44" s="4" t="s">
        <v>69</v>
      </c>
      <c r="I44" s="4" t="s">
        <v>69</v>
      </c>
      <c r="J44" s="4" t="s">
        <v>70</v>
      </c>
      <c r="K44" s="4" t="s">
        <v>71</v>
      </c>
      <c r="L44" s="4">
        <v>122.676460266113</v>
      </c>
      <c r="O44" s="4">
        <v>7.3190131187439</v>
      </c>
      <c r="P44" s="4">
        <v>4.9498262405395499</v>
      </c>
      <c r="Q44" s="4">
        <v>19807</v>
      </c>
      <c r="R44" s="4">
        <v>103</v>
      </c>
      <c r="S44" s="4">
        <v>19704</v>
      </c>
      <c r="T44" s="4">
        <v>0</v>
      </c>
      <c r="U44" s="4">
        <v>0</v>
      </c>
      <c r="V44" s="4">
        <v>0</v>
      </c>
      <c r="W44" s="4">
        <v>0</v>
      </c>
      <c r="AF44" s="4">
        <v>4038</v>
      </c>
      <c r="AT44" s="4">
        <v>5798.9784160725103</v>
      </c>
      <c r="AU44" s="4">
        <v>3448.68853811805</v>
      </c>
      <c r="AV44" s="4">
        <v>3460.9104726578198</v>
      </c>
      <c r="BA44" s="4">
        <v>6.7383627891540501</v>
      </c>
      <c r="BB44" s="4">
        <v>5.5295939445495597</v>
      </c>
    </row>
    <row r="45" spans="1:54" x14ac:dyDescent="0.25">
      <c r="A45" s="4" t="s">
        <v>120</v>
      </c>
      <c r="B45" s="4" t="s">
        <v>150</v>
      </c>
      <c r="C45" s="4" t="s">
        <v>66</v>
      </c>
      <c r="D45" s="4">
        <f t="shared" si="0"/>
        <v>23.716070556640599</v>
      </c>
      <c r="E45" s="4">
        <v>5.9290175437927202</v>
      </c>
      <c r="F45" s="4" t="s">
        <v>67</v>
      </c>
      <c r="G45" s="4" t="s">
        <v>68</v>
      </c>
      <c r="H45" s="4" t="s">
        <v>69</v>
      </c>
      <c r="I45" s="4" t="s">
        <v>69</v>
      </c>
      <c r="J45" s="4" t="s">
        <v>70</v>
      </c>
      <c r="K45" s="4" t="s">
        <v>71</v>
      </c>
      <c r="L45" s="4">
        <v>118.580352783203</v>
      </c>
      <c r="O45" s="4">
        <v>7.2076687812805202</v>
      </c>
      <c r="P45" s="4">
        <v>4.8120789527893102</v>
      </c>
      <c r="Q45" s="4">
        <v>18898</v>
      </c>
      <c r="R45" s="4">
        <v>95</v>
      </c>
      <c r="S45" s="4">
        <v>18803</v>
      </c>
      <c r="T45" s="4">
        <v>0</v>
      </c>
      <c r="U45" s="4">
        <v>0</v>
      </c>
      <c r="V45" s="4">
        <v>0</v>
      </c>
      <c r="W45" s="4">
        <v>0</v>
      </c>
      <c r="AF45" s="4">
        <v>4038</v>
      </c>
      <c r="AT45" s="4">
        <v>5804.2207236842096</v>
      </c>
      <c r="AU45" s="4">
        <v>3449.0835246458601</v>
      </c>
      <c r="AV45" s="4">
        <v>3460.9227686880099</v>
      </c>
      <c r="BA45" s="4">
        <v>6.5570578575134304</v>
      </c>
      <c r="BB45" s="4">
        <v>5.3426485061645499</v>
      </c>
    </row>
    <row r="46" spans="1:54" x14ac:dyDescent="0.25">
      <c r="A46" s="4" t="s">
        <v>122</v>
      </c>
      <c r="B46" s="4" t="s">
        <v>151</v>
      </c>
      <c r="C46" s="4" t="s">
        <v>66</v>
      </c>
      <c r="D46" s="4">
        <f t="shared" si="0"/>
        <v>20.272566223144601</v>
      </c>
      <c r="E46" s="4">
        <v>5.0681414604187003</v>
      </c>
      <c r="F46" s="4" t="s">
        <v>67</v>
      </c>
      <c r="G46" s="4" t="s">
        <v>68</v>
      </c>
      <c r="H46" s="4" t="s">
        <v>69</v>
      </c>
      <c r="I46" s="4" t="s">
        <v>69</v>
      </c>
      <c r="J46" s="4" t="s">
        <v>70</v>
      </c>
      <c r="K46" s="4" t="s">
        <v>71</v>
      </c>
      <c r="L46" s="4">
        <v>101.362831115723</v>
      </c>
      <c r="O46" s="4">
        <v>6.2349109649658203</v>
      </c>
      <c r="P46" s="4">
        <v>4.0574769973754901</v>
      </c>
      <c r="Q46" s="4">
        <v>19541</v>
      </c>
      <c r="R46" s="4">
        <v>84</v>
      </c>
      <c r="S46" s="4">
        <v>19457</v>
      </c>
      <c r="T46" s="4">
        <v>0</v>
      </c>
      <c r="U46" s="4">
        <v>0</v>
      </c>
      <c r="V46" s="4">
        <v>0</v>
      </c>
      <c r="W46" s="4">
        <v>0</v>
      </c>
      <c r="AF46" s="4">
        <v>4038</v>
      </c>
      <c r="AT46" s="4">
        <v>5746.4925885881703</v>
      </c>
      <c r="AU46" s="4">
        <v>3420.7658727292701</v>
      </c>
      <c r="AV46" s="4">
        <v>3430.7633674394801</v>
      </c>
      <c r="BA46" s="4">
        <v>5.6400995254516602</v>
      </c>
      <c r="BB46" s="4">
        <v>4.5364098548889196</v>
      </c>
    </row>
    <row r="47" spans="1:54" x14ac:dyDescent="0.25">
      <c r="A47" s="4" t="s">
        <v>119</v>
      </c>
      <c r="B47" s="4" t="s">
        <v>152</v>
      </c>
      <c r="C47" s="4" t="s">
        <v>66</v>
      </c>
      <c r="D47" s="4">
        <f t="shared" si="0"/>
        <v>16.676510620117178</v>
      </c>
      <c r="E47" s="4">
        <v>4.16912746429443</v>
      </c>
      <c r="F47" s="4" t="s">
        <v>67</v>
      </c>
      <c r="G47" s="4" t="s">
        <v>68</v>
      </c>
      <c r="H47" s="4" t="s">
        <v>69</v>
      </c>
      <c r="I47" s="4" t="s">
        <v>69</v>
      </c>
      <c r="J47" s="4" t="s">
        <v>70</v>
      </c>
      <c r="K47" s="4" t="s">
        <v>71</v>
      </c>
      <c r="L47" s="4">
        <v>83.382553100585895</v>
      </c>
      <c r="O47" s="4">
        <v>5.2525305747985804</v>
      </c>
      <c r="P47" s="4">
        <v>3.2465400695800799</v>
      </c>
      <c r="Q47" s="4">
        <v>18940</v>
      </c>
      <c r="R47" s="4">
        <v>67</v>
      </c>
      <c r="S47" s="4">
        <v>18873</v>
      </c>
      <c r="T47" s="4">
        <v>0</v>
      </c>
      <c r="U47" s="4">
        <v>0</v>
      </c>
      <c r="V47" s="4">
        <v>0</v>
      </c>
      <c r="W47" s="4">
        <v>0</v>
      </c>
      <c r="AF47" s="4">
        <v>4038</v>
      </c>
      <c r="AT47" s="4">
        <v>5834.3673551189404</v>
      </c>
      <c r="AU47" s="4">
        <v>3463.33848438618</v>
      </c>
      <c r="AV47" s="4">
        <v>3471.7259677198199</v>
      </c>
      <c r="BA47" s="4">
        <v>4.6981067657470703</v>
      </c>
      <c r="BB47" s="4">
        <v>3.6815726757049601</v>
      </c>
    </row>
    <row r="48" spans="1:54" x14ac:dyDescent="0.25">
      <c r="A48" s="4" t="s">
        <v>114</v>
      </c>
      <c r="B48" s="4" t="s">
        <v>153</v>
      </c>
      <c r="C48" s="4" t="s">
        <v>66</v>
      </c>
      <c r="D48" s="4">
        <f t="shared" si="0"/>
        <v>12.19077987670898</v>
      </c>
      <c r="E48" s="4">
        <v>3.0476949214935298</v>
      </c>
      <c r="F48" s="4" t="s">
        <v>67</v>
      </c>
      <c r="G48" s="4" t="s">
        <v>68</v>
      </c>
      <c r="H48" s="4" t="s">
        <v>69</v>
      </c>
      <c r="I48" s="4" t="s">
        <v>69</v>
      </c>
      <c r="J48" s="4" t="s">
        <v>70</v>
      </c>
      <c r="K48" s="4" t="s">
        <v>71</v>
      </c>
      <c r="L48" s="4">
        <v>60.953899383544901</v>
      </c>
      <c r="O48" s="4">
        <v>3.9755170345306401</v>
      </c>
      <c r="P48" s="4">
        <v>2.2772238254547101</v>
      </c>
      <c r="Q48" s="4">
        <v>19326</v>
      </c>
      <c r="R48" s="4">
        <v>50</v>
      </c>
      <c r="S48" s="4">
        <v>19276</v>
      </c>
      <c r="T48" s="4">
        <v>0</v>
      </c>
      <c r="U48" s="4">
        <v>0</v>
      </c>
      <c r="V48" s="4">
        <v>0</v>
      </c>
      <c r="W48" s="4">
        <v>0</v>
      </c>
      <c r="AF48" s="4">
        <v>4038</v>
      </c>
      <c r="AT48" s="4">
        <v>5887.3167871093701</v>
      </c>
      <c r="AU48" s="4">
        <v>3499.8187960062501</v>
      </c>
      <c r="AV48" s="4">
        <v>3505.99570274097</v>
      </c>
      <c r="BA48" s="4">
        <v>3.4981431961059601</v>
      </c>
      <c r="BB48" s="4">
        <v>2.6378085613250701</v>
      </c>
    </row>
    <row r="49" spans="1:54" x14ac:dyDescent="0.25">
      <c r="A49" s="4" t="s">
        <v>118</v>
      </c>
      <c r="B49" s="4" t="s">
        <v>88</v>
      </c>
      <c r="C49" s="4" t="s">
        <v>66</v>
      </c>
      <c r="D49" s="4">
        <f t="shared" si="0"/>
        <v>26.548385620117198</v>
      </c>
      <c r="E49" s="4">
        <v>6.6370964050293004</v>
      </c>
      <c r="F49" s="4" t="s">
        <v>67</v>
      </c>
      <c r="G49" s="4" t="s">
        <v>68</v>
      </c>
      <c r="H49" s="4" t="s">
        <v>69</v>
      </c>
      <c r="I49" s="4" t="s">
        <v>69</v>
      </c>
      <c r="J49" s="4" t="s">
        <v>70</v>
      </c>
      <c r="K49" s="4" t="s">
        <v>71</v>
      </c>
      <c r="L49" s="4">
        <v>132.74192810058599</v>
      </c>
      <c r="O49" s="4">
        <v>7.9195833206176802</v>
      </c>
      <c r="P49" s="4">
        <v>5.3560066223144496</v>
      </c>
      <c r="Q49" s="4">
        <v>18309</v>
      </c>
      <c r="R49" s="4">
        <v>103</v>
      </c>
      <c r="S49" s="4">
        <v>18206</v>
      </c>
      <c r="T49" s="4">
        <v>0</v>
      </c>
      <c r="U49" s="4">
        <v>0</v>
      </c>
      <c r="V49" s="4">
        <v>0</v>
      </c>
      <c r="W49" s="4">
        <v>0</v>
      </c>
      <c r="AF49" s="4">
        <v>4038</v>
      </c>
      <c r="AT49" s="4">
        <v>5683.2076996738497</v>
      </c>
      <c r="AU49" s="4">
        <v>3379.8419209702101</v>
      </c>
      <c r="AV49" s="4">
        <v>3392.79984741111</v>
      </c>
      <c r="BA49" s="4">
        <v>7.2912521362304696</v>
      </c>
      <c r="BB49" s="4">
        <v>5.9833049774169904</v>
      </c>
    </row>
    <row r="50" spans="1:54" x14ac:dyDescent="0.25">
      <c r="A50" s="4" t="s">
        <v>123</v>
      </c>
      <c r="B50" s="4" t="s">
        <v>154</v>
      </c>
      <c r="C50" s="4" t="s">
        <v>66</v>
      </c>
      <c r="D50" s="4">
        <f t="shared" si="0"/>
        <v>12.4439437866211</v>
      </c>
      <c r="E50" s="4">
        <v>3.1109859943389901</v>
      </c>
      <c r="F50" s="4" t="s">
        <v>67</v>
      </c>
      <c r="G50" s="4" t="s">
        <v>68</v>
      </c>
      <c r="H50" s="4" t="s">
        <v>69</v>
      </c>
      <c r="I50" s="4" t="s">
        <v>69</v>
      </c>
      <c r="J50" s="4" t="s">
        <v>70</v>
      </c>
      <c r="K50" s="4" t="s">
        <v>71</v>
      </c>
      <c r="L50" s="4">
        <v>62.219718933105497</v>
      </c>
      <c r="O50" s="4">
        <v>6.3676571846008301</v>
      </c>
      <c r="P50" s="4">
        <v>1.21748960018158</v>
      </c>
      <c r="Q50" s="4">
        <v>2272</v>
      </c>
      <c r="R50" s="4">
        <v>6</v>
      </c>
      <c r="S50" s="4">
        <v>2266</v>
      </c>
      <c r="T50" s="4">
        <v>0</v>
      </c>
      <c r="U50" s="4">
        <v>0</v>
      </c>
      <c r="V50" s="4">
        <v>0</v>
      </c>
      <c r="W50" s="4">
        <v>0</v>
      </c>
      <c r="AF50" s="4">
        <v>4038</v>
      </c>
      <c r="AT50" s="4">
        <v>4506.0753580729197</v>
      </c>
      <c r="AU50" s="4">
        <v>3244.6240927148301</v>
      </c>
      <c r="AV50" s="4">
        <v>3247.95539007053</v>
      </c>
      <c r="BA50" s="4">
        <v>4.5759963989257804</v>
      </c>
      <c r="BB50" s="4">
        <v>1.99890100955963</v>
      </c>
    </row>
    <row r="51" spans="1:54" x14ac:dyDescent="0.25">
      <c r="A51" s="4" t="s">
        <v>124</v>
      </c>
      <c r="B51" s="4" t="s">
        <v>155</v>
      </c>
      <c r="C51" s="4" t="s">
        <v>66</v>
      </c>
      <c r="D51" s="4">
        <f t="shared" si="0"/>
        <v>4.1921157836914</v>
      </c>
      <c r="E51" s="4">
        <v>1.04802894592285</v>
      </c>
      <c r="F51" s="4" t="s">
        <v>67</v>
      </c>
      <c r="G51" s="4" t="s">
        <v>68</v>
      </c>
      <c r="H51" s="4" t="s">
        <v>69</v>
      </c>
      <c r="I51" s="4" t="s">
        <v>69</v>
      </c>
      <c r="J51" s="4" t="s">
        <v>70</v>
      </c>
      <c r="K51" s="4" t="s">
        <v>71</v>
      </c>
      <c r="L51" s="4">
        <v>20.960578918456999</v>
      </c>
      <c r="O51" s="4">
        <v>1.61283767223358</v>
      </c>
      <c r="P51" s="4">
        <v>0.63365477323532104</v>
      </c>
      <c r="Q51" s="4">
        <v>20215</v>
      </c>
      <c r="R51" s="4">
        <v>18</v>
      </c>
      <c r="S51" s="4">
        <v>20197</v>
      </c>
      <c r="T51" s="4">
        <v>0</v>
      </c>
      <c r="U51" s="4">
        <v>0</v>
      </c>
      <c r="V51" s="4">
        <v>0</v>
      </c>
      <c r="W51" s="4">
        <v>0</v>
      </c>
      <c r="AF51" s="4">
        <v>4038</v>
      </c>
      <c r="AT51" s="4">
        <v>5788.8953179253504</v>
      </c>
      <c r="AU51" s="4">
        <v>3285.8580074401898</v>
      </c>
      <c r="AV51" s="4">
        <v>3288.0867816963801</v>
      </c>
      <c r="BA51" s="4">
        <v>1.31478488445282</v>
      </c>
      <c r="BB51" s="4">
        <v>0.82011961936950695</v>
      </c>
    </row>
    <row r="52" spans="1:54" x14ac:dyDescent="0.25">
      <c r="A52" s="4" t="s">
        <v>125</v>
      </c>
      <c r="B52" s="4">
        <v>121</v>
      </c>
      <c r="C52" s="4" t="s">
        <v>66</v>
      </c>
      <c r="D52" s="4">
        <f t="shared" si="0"/>
        <v>2.7940523147583001</v>
      </c>
      <c r="E52" s="4">
        <v>0.69851309061050404</v>
      </c>
      <c r="F52" s="4" t="s">
        <v>67</v>
      </c>
      <c r="G52" s="4" t="s">
        <v>68</v>
      </c>
      <c r="H52" s="4" t="s">
        <v>69</v>
      </c>
      <c r="I52" s="4" t="s">
        <v>69</v>
      </c>
      <c r="J52" s="4" t="s">
        <v>70</v>
      </c>
      <c r="K52" s="4" t="s">
        <v>71</v>
      </c>
      <c r="L52" s="4">
        <v>13.9702615737915</v>
      </c>
      <c r="O52" s="4">
        <v>1.1756612062454199</v>
      </c>
      <c r="P52" s="4">
        <v>0.37219762802124001</v>
      </c>
      <c r="Q52" s="4">
        <v>20217</v>
      </c>
      <c r="R52" s="4">
        <v>12</v>
      </c>
      <c r="S52" s="4">
        <v>20205</v>
      </c>
      <c r="T52" s="4">
        <v>0</v>
      </c>
      <c r="U52" s="4">
        <v>0</v>
      </c>
      <c r="V52" s="4">
        <v>0</v>
      </c>
      <c r="W52" s="4">
        <v>0</v>
      </c>
      <c r="AF52" s="4">
        <v>4038</v>
      </c>
      <c r="AT52" s="4">
        <v>5706.9962565104197</v>
      </c>
      <c r="AU52" s="4">
        <v>3361.3855728296699</v>
      </c>
      <c r="AV52" s="4">
        <v>3362.77783321471</v>
      </c>
      <c r="BA52" s="4">
        <v>0.92043596506118797</v>
      </c>
      <c r="BB52" s="4">
        <v>0.51552075147628795</v>
      </c>
    </row>
    <row r="53" spans="1:54" x14ac:dyDescent="0.25">
      <c r="A53" s="4" t="s">
        <v>126</v>
      </c>
      <c r="B53" s="4">
        <v>122</v>
      </c>
      <c r="C53" s="4" t="s">
        <v>66</v>
      </c>
      <c r="D53" s="4">
        <f t="shared" si="0"/>
        <v>1.800260925292968</v>
      </c>
      <c r="E53" s="4">
        <v>0.45006525516509999</v>
      </c>
      <c r="F53" s="4" t="s">
        <v>67</v>
      </c>
      <c r="G53" s="4" t="s">
        <v>68</v>
      </c>
      <c r="H53" s="4" t="s">
        <v>69</v>
      </c>
      <c r="I53" s="4" t="s">
        <v>69</v>
      </c>
      <c r="J53" s="4" t="s">
        <v>70</v>
      </c>
      <c r="K53" s="4" t="s">
        <v>71</v>
      </c>
      <c r="L53" s="4">
        <v>9.0013046264648402</v>
      </c>
      <c r="O53" s="4">
        <v>0.842831611633301</v>
      </c>
      <c r="P53" s="4">
        <v>0.20374570786953</v>
      </c>
      <c r="Q53" s="4">
        <v>20916</v>
      </c>
      <c r="R53" s="4">
        <v>8</v>
      </c>
      <c r="S53" s="4">
        <v>20908</v>
      </c>
      <c r="T53" s="4">
        <v>0</v>
      </c>
      <c r="U53" s="4">
        <v>0</v>
      </c>
      <c r="V53" s="4">
        <v>0</v>
      </c>
      <c r="W53" s="4">
        <v>0</v>
      </c>
      <c r="AF53" s="4">
        <v>4038</v>
      </c>
      <c r="AT53" s="4">
        <v>5831.3692626953098</v>
      </c>
      <c r="AU53" s="4">
        <v>3339.37055200022</v>
      </c>
      <c r="AV53" s="4">
        <v>3340.3236974240899</v>
      </c>
      <c r="BA53" s="4">
        <v>0.62952059507369995</v>
      </c>
      <c r="BB53" s="4">
        <v>0.30850118398666398</v>
      </c>
    </row>
    <row r="54" spans="1:54" x14ac:dyDescent="0.25">
      <c r="A54" s="4" t="s">
        <v>133</v>
      </c>
      <c r="B54" s="4">
        <v>123</v>
      </c>
      <c r="C54" s="4" t="s">
        <v>66</v>
      </c>
      <c r="D54" s="4">
        <f t="shared" si="0"/>
        <v>1.6206821441650401</v>
      </c>
      <c r="E54" s="4">
        <v>0.40517055988311801</v>
      </c>
      <c r="F54" s="4" t="s">
        <v>67</v>
      </c>
      <c r="G54" s="4" t="s">
        <v>68</v>
      </c>
      <c r="H54" s="4" t="s">
        <v>69</v>
      </c>
      <c r="I54" s="4" t="s">
        <v>69</v>
      </c>
      <c r="J54" s="4" t="s">
        <v>70</v>
      </c>
      <c r="K54" s="4" t="s">
        <v>71</v>
      </c>
      <c r="L54" s="4">
        <v>8.1034107208252006</v>
      </c>
      <c r="O54" s="4">
        <v>0.78916949033737205</v>
      </c>
      <c r="P54" s="4">
        <v>0.172122552990913</v>
      </c>
      <c r="Q54" s="4">
        <v>20329</v>
      </c>
      <c r="R54" s="4">
        <v>7</v>
      </c>
      <c r="S54" s="4">
        <v>20322</v>
      </c>
      <c r="T54" s="4">
        <v>0</v>
      </c>
      <c r="U54" s="4">
        <v>0</v>
      </c>
      <c r="V54" s="4">
        <v>0</v>
      </c>
      <c r="W54" s="4">
        <v>0</v>
      </c>
      <c r="AF54" s="4">
        <v>4038</v>
      </c>
      <c r="AT54" s="4">
        <v>5780.1358816964303</v>
      </c>
      <c r="AU54" s="4">
        <v>3276.9374217673599</v>
      </c>
      <c r="AV54" s="4">
        <v>3277.7993623064699</v>
      </c>
      <c r="BA54" s="4">
        <v>0.57955259084701505</v>
      </c>
      <c r="BB54" s="4">
        <v>0.26988595724105802</v>
      </c>
    </row>
    <row r="55" spans="1:54" x14ac:dyDescent="0.25">
      <c r="A55" s="4" t="s">
        <v>134</v>
      </c>
      <c r="B55" s="4">
        <v>124</v>
      </c>
      <c r="C55" s="4" t="s">
        <v>66</v>
      </c>
      <c r="D55" s="4">
        <f t="shared" si="0"/>
        <v>1.2662816047668461</v>
      </c>
      <c r="E55" s="4">
        <v>0.31657040119171098</v>
      </c>
      <c r="F55" s="4" t="s">
        <v>67</v>
      </c>
      <c r="G55" s="4" t="s">
        <v>68</v>
      </c>
      <c r="H55" s="4" t="s">
        <v>69</v>
      </c>
      <c r="I55" s="4" t="s">
        <v>69</v>
      </c>
      <c r="J55" s="4" t="s">
        <v>70</v>
      </c>
      <c r="K55" s="4" t="s">
        <v>71</v>
      </c>
      <c r="L55" s="4">
        <v>6.3314080238342303</v>
      </c>
      <c r="O55" s="4">
        <v>0.688016057014465</v>
      </c>
      <c r="P55" s="4">
        <v>0.111296445131302</v>
      </c>
      <c r="Q55" s="4">
        <v>18584</v>
      </c>
      <c r="R55" s="4">
        <v>5</v>
      </c>
      <c r="S55" s="4">
        <v>18579</v>
      </c>
      <c r="T55" s="4">
        <v>0</v>
      </c>
      <c r="U55" s="4">
        <v>0</v>
      </c>
      <c r="V55" s="4">
        <v>0</v>
      </c>
      <c r="W55" s="4">
        <v>0</v>
      </c>
      <c r="AF55" s="4">
        <v>4038</v>
      </c>
      <c r="AT55" s="4">
        <v>5650.8628906249996</v>
      </c>
      <c r="AU55" s="4">
        <v>3286.9318824265802</v>
      </c>
      <c r="AV55" s="4">
        <v>3287.5678948588402</v>
      </c>
      <c r="BA55" s="4">
        <v>0.48217064142227201</v>
      </c>
      <c r="BB55" s="4">
        <v>0.19411087036132799</v>
      </c>
    </row>
    <row r="56" spans="1:54" x14ac:dyDescent="0.25">
      <c r="A56" s="4" t="s">
        <v>127</v>
      </c>
      <c r="B56" s="4">
        <v>125</v>
      </c>
      <c r="C56" s="4" t="s">
        <v>66</v>
      </c>
      <c r="D56" s="4">
        <f t="shared" si="0"/>
        <v>0.49679412841796805</v>
      </c>
      <c r="E56" s="4">
        <v>0.124198533594608</v>
      </c>
      <c r="F56" s="4" t="s">
        <v>67</v>
      </c>
      <c r="G56" s="4" t="s">
        <v>68</v>
      </c>
      <c r="H56" s="4" t="s">
        <v>69</v>
      </c>
      <c r="I56" s="4" t="s">
        <v>69</v>
      </c>
      <c r="J56" s="4" t="s">
        <v>70</v>
      </c>
      <c r="K56" s="4" t="s">
        <v>71</v>
      </c>
      <c r="L56" s="4">
        <v>2.4839706420898402</v>
      </c>
      <c r="O56" s="4">
        <v>0.39785414934158297</v>
      </c>
      <c r="P56" s="4">
        <v>1.8815234303474399E-2</v>
      </c>
      <c r="Q56" s="4">
        <v>18946</v>
      </c>
      <c r="R56" s="4">
        <v>2</v>
      </c>
      <c r="S56" s="4">
        <v>18944</v>
      </c>
      <c r="T56" s="4">
        <v>0</v>
      </c>
      <c r="U56" s="4">
        <v>0</v>
      </c>
      <c r="V56" s="4">
        <v>0</v>
      </c>
      <c r="W56" s="4">
        <v>0</v>
      </c>
      <c r="AF56" s="4">
        <v>4038</v>
      </c>
      <c r="AT56" s="4">
        <v>5714.4660644531295</v>
      </c>
      <c r="AU56" s="4">
        <v>3257.6584274962102</v>
      </c>
      <c r="AV56" s="4">
        <v>3257.9177759219401</v>
      </c>
      <c r="BA56" s="4">
        <v>0.238783299922943</v>
      </c>
      <c r="BB56" s="4">
        <v>5.3900551050901399E-2</v>
      </c>
    </row>
    <row r="57" spans="1:54" x14ac:dyDescent="0.25">
      <c r="A57" s="4" t="s">
        <v>128</v>
      </c>
      <c r="B57" s="4">
        <v>126</v>
      </c>
      <c r="C57" s="4" t="s">
        <v>66</v>
      </c>
      <c r="D57" s="4">
        <f t="shared" si="0"/>
        <v>0.23026850223541201</v>
      </c>
      <c r="E57" s="4">
        <v>5.7567127048969297E-2</v>
      </c>
      <c r="F57" s="4" t="s">
        <v>67</v>
      </c>
      <c r="G57" s="4" t="s">
        <v>68</v>
      </c>
      <c r="H57" s="4" t="s">
        <v>69</v>
      </c>
      <c r="I57" s="4" t="s">
        <v>69</v>
      </c>
      <c r="J57" s="4" t="s">
        <v>70</v>
      </c>
      <c r="K57" s="4" t="s">
        <v>71</v>
      </c>
      <c r="L57" s="4">
        <v>1.1513425111770601</v>
      </c>
      <c r="O57" s="4">
        <v>0.27496600151062001</v>
      </c>
      <c r="P57" s="4">
        <v>2.4177627637982399E-3</v>
      </c>
      <c r="Q57" s="4">
        <v>20437</v>
      </c>
      <c r="R57" s="4">
        <v>1</v>
      </c>
      <c r="S57" s="4">
        <v>20436</v>
      </c>
      <c r="T57" s="4">
        <v>0</v>
      </c>
      <c r="U57" s="4">
        <v>0</v>
      </c>
      <c r="V57" s="4">
        <v>0</v>
      </c>
      <c r="W57" s="4">
        <v>0</v>
      </c>
      <c r="AF57" s="4">
        <v>4038</v>
      </c>
      <c r="AT57" s="4">
        <v>5610.7314453125</v>
      </c>
      <c r="AU57" s="4">
        <v>3322.2114217910898</v>
      </c>
      <c r="AV57" s="4">
        <v>3322.3234010455599</v>
      </c>
      <c r="BA57" s="4">
        <v>0.143289804458618</v>
      </c>
      <c r="BB57" s="4">
        <v>1.56004130840302E-2</v>
      </c>
    </row>
    <row r="58" spans="1:54" x14ac:dyDescent="0.25">
      <c r="A58" s="4" t="s">
        <v>137</v>
      </c>
      <c r="B58" s="4" t="s">
        <v>86</v>
      </c>
      <c r="C58" s="4" t="s">
        <v>66</v>
      </c>
      <c r="D58" s="4">
        <f t="shared" si="0"/>
        <v>0</v>
      </c>
      <c r="E58" s="4">
        <v>0</v>
      </c>
      <c r="F58" s="4" t="s">
        <v>67</v>
      </c>
      <c r="G58" s="4" t="s">
        <v>68</v>
      </c>
      <c r="H58" s="4" t="s">
        <v>69</v>
      </c>
      <c r="I58" s="4" t="s">
        <v>69</v>
      </c>
      <c r="J58" s="4" t="s">
        <v>70</v>
      </c>
      <c r="K58" s="4" t="s">
        <v>71</v>
      </c>
      <c r="L58" s="4">
        <v>0</v>
      </c>
      <c r="O58" s="4">
        <v>0.17842544615268699</v>
      </c>
      <c r="P58" s="4">
        <v>0</v>
      </c>
      <c r="Q58" s="4">
        <v>19756</v>
      </c>
      <c r="R58" s="4">
        <v>0</v>
      </c>
      <c r="S58" s="4">
        <v>19756</v>
      </c>
      <c r="T58" s="4">
        <v>0</v>
      </c>
      <c r="U58" s="4">
        <v>0</v>
      </c>
      <c r="V58" s="4">
        <v>0</v>
      </c>
      <c r="W58" s="4">
        <v>0</v>
      </c>
      <c r="AF58" s="4">
        <v>4038</v>
      </c>
      <c r="AT58" s="4">
        <v>0</v>
      </c>
      <c r="AU58" s="4">
        <v>3226.5827124982402</v>
      </c>
      <c r="AV58" s="4">
        <v>3226.5827124982402</v>
      </c>
      <c r="BA58" s="4">
        <v>8.1526830792427105E-2</v>
      </c>
      <c r="BB58" s="4">
        <v>0</v>
      </c>
    </row>
    <row r="59" spans="1:54" x14ac:dyDescent="0.25">
      <c r="A59" s="4" t="s">
        <v>129</v>
      </c>
      <c r="B59" s="4">
        <v>127</v>
      </c>
      <c r="C59" s="4" t="s">
        <v>66</v>
      </c>
      <c r="D59" s="4">
        <f t="shared" si="0"/>
        <v>0.46599812507629401</v>
      </c>
      <c r="E59" s="4">
        <v>0.116499535739422</v>
      </c>
      <c r="F59" s="4" t="s">
        <v>67</v>
      </c>
      <c r="G59" s="4" t="s">
        <v>68</v>
      </c>
      <c r="H59" s="4" t="s">
        <v>69</v>
      </c>
      <c r="I59" s="4" t="s">
        <v>69</v>
      </c>
      <c r="J59" s="4" t="s">
        <v>70</v>
      </c>
      <c r="K59" s="4" t="s">
        <v>71</v>
      </c>
      <c r="L59" s="4">
        <v>2.3299906253814702</v>
      </c>
      <c r="O59" s="4">
        <v>0.37318873405456499</v>
      </c>
      <c r="P59" s="4">
        <v>1.7648939043283501E-2</v>
      </c>
      <c r="Q59" s="4">
        <v>20198</v>
      </c>
      <c r="R59" s="4">
        <v>2</v>
      </c>
      <c r="S59" s="4">
        <v>20196</v>
      </c>
      <c r="T59" s="4">
        <v>0</v>
      </c>
      <c r="U59" s="4">
        <v>0</v>
      </c>
      <c r="V59" s="4">
        <v>0</v>
      </c>
      <c r="W59" s="4">
        <v>0</v>
      </c>
      <c r="AF59" s="4">
        <v>4038</v>
      </c>
      <c r="AT59" s="4">
        <v>5603.2861328125</v>
      </c>
      <c r="AU59" s="4">
        <v>3266.3278692180902</v>
      </c>
      <c r="AV59" s="4">
        <v>3266.55927413576</v>
      </c>
      <c r="BA59" s="4">
        <v>0.22398059070110299</v>
      </c>
      <c r="BB59" s="4">
        <v>5.0559379160404198E-2</v>
      </c>
    </row>
    <row r="60" spans="1:54" x14ac:dyDescent="0.25">
      <c r="A60" s="4" t="s">
        <v>130</v>
      </c>
      <c r="B60" s="4">
        <v>128</v>
      </c>
      <c r="C60" s="4" t="s">
        <v>66</v>
      </c>
      <c r="D60" s="4">
        <f t="shared" si="0"/>
        <v>0.251295351982116</v>
      </c>
      <c r="E60" s="4">
        <v>6.2823839485645294E-2</v>
      </c>
      <c r="F60" s="4" t="s">
        <v>67</v>
      </c>
      <c r="G60" s="4" t="s">
        <v>68</v>
      </c>
      <c r="H60" s="4" t="s">
        <v>69</v>
      </c>
      <c r="I60" s="4" t="s">
        <v>69</v>
      </c>
      <c r="J60" s="4" t="s">
        <v>70</v>
      </c>
      <c r="K60" s="4" t="s">
        <v>71</v>
      </c>
      <c r="L60" s="4">
        <v>1.2564767599105799</v>
      </c>
      <c r="O60" s="4">
        <v>0.30007690191268899</v>
      </c>
      <c r="P60" s="4">
        <v>2.6385337114334102E-3</v>
      </c>
      <c r="Q60" s="4">
        <v>18727</v>
      </c>
      <c r="R60" s="4">
        <v>1</v>
      </c>
      <c r="S60" s="4">
        <v>18726</v>
      </c>
      <c r="T60" s="4">
        <v>0</v>
      </c>
      <c r="U60" s="4">
        <v>0</v>
      </c>
      <c r="V60" s="4">
        <v>0</v>
      </c>
      <c r="W60" s="4">
        <v>0</v>
      </c>
      <c r="AF60" s="4">
        <v>4038</v>
      </c>
      <c r="AT60" s="4">
        <v>5815.23828125</v>
      </c>
      <c r="AU60" s="4">
        <v>3288.5734388585101</v>
      </c>
      <c r="AV60" s="4">
        <v>3288.7083598198101</v>
      </c>
      <c r="BA60" s="4">
        <v>0.156374767422676</v>
      </c>
      <c r="BB60" s="4">
        <v>1.70249287039042E-2</v>
      </c>
    </row>
    <row r="61" spans="1:54" x14ac:dyDescent="0.25">
      <c r="A61" s="4" t="s">
        <v>131</v>
      </c>
      <c r="B61" s="4">
        <v>129</v>
      </c>
      <c r="C61" s="4" t="s">
        <v>66</v>
      </c>
      <c r="D61" s="4">
        <f t="shared" si="0"/>
        <v>0.44884185791015596</v>
      </c>
      <c r="E61" s="4">
        <v>0.112210460007191</v>
      </c>
      <c r="F61" s="4" t="s">
        <v>67</v>
      </c>
      <c r="G61" s="4" t="s">
        <v>68</v>
      </c>
      <c r="H61" s="4" t="s">
        <v>69</v>
      </c>
      <c r="I61" s="4" t="s">
        <v>69</v>
      </c>
      <c r="J61" s="4" t="s">
        <v>70</v>
      </c>
      <c r="K61" s="4" t="s">
        <v>71</v>
      </c>
      <c r="L61" s="4">
        <v>2.2442092895507799</v>
      </c>
      <c r="O61" s="4">
        <v>0.35944789648056003</v>
      </c>
      <c r="P61" s="4">
        <v>1.69991981238127E-2</v>
      </c>
      <c r="Q61" s="4">
        <v>20970</v>
      </c>
      <c r="R61" s="4">
        <v>2</v>
      </c>
      <c r="S61" s="4">
        <v>20968</v>
      </c>
      <c r="T61" s="4">
        <v>0</v>
      </c>
      <c r="U61" s="4">
        <v>0</v>
      </c>
      <c r="V61" s="4">
        <v>0</v>
      </c>
      <c r="W61" s="4">
        <v>0</v>
      </c>
      <c r="AF61" s="4">
        <v>4038</v>
      </c>
      <c r="AT61" s="4">
        <v>5053.90625</v>
      </c>
      <c r="AU61" s="4">
        <v>3258.5437054683198</v>
      </c>
      <c r="AV61" s="4">
        <v>3258.7149369937902</v>
      </c>
      <c r="BA61" s="4">
        <v>0.21573410928249401</v>
      </c>
      <c r="BB61" s="4">
        <v>4.8698022961616502E-2</v>
      </c>
    </row>
    <row r="62" spans="1:54" x14ac:dyDescent="0.25">
      <c r="A62" s="4" t="s">
        <v>132</v>
      </c>
      <c r="B62" s="4">
        <v>1210</v>
      </c>
      <c r="C62" s="4" t="s">
        <v>66</v>
      </c>
      <c r="D62" s="4">
        <f t="shared" si="0"/>
        <v>0.23088989257812603</v>
      </c>
      <c r="E62" s="4">
        <v>5.7722475379705401E-2</v>
      </c>
      <c r="F62" s="4" t="s">
        <v>67</v>
      </c>
      <c r="G62" s="4" t="s">
        <v>68</v>
      </c>
      <c r="H62" s="4" t="s">
        <v>69</v>
      </c>
      <c r="I62" s="4" t="s">
        <v>69</v>
      </c>
      <c r="J62" s="4" t="s">
        <v>70</v>
      </c>
      <c r="K62" s="4" t="s">
        <v>71</v>
      </c>
      <c r="L62" s="4">
        <v>1.1544494628906301</v>
      </c>
      <c r="O62" s="4">
        <v>0.27570807933807401</v>
      </c>
      <c r="P62" s="4">
        <v>2.42428667843342E-3</v>
      </c>
      <c r="Q62" s="4">
        <v>20382</v>
      </c>
      <c r="R62" s="4">
        <v>1</v>
      </c>
      <c r="S62" s="4">
        <v>20381</v>
      </c>
      <c r="T62" s="4">
        <v>0</v>
      </c>
      <c r="U62" s="4">
        <v>0</v>
      </c>
      <c r="V62" s="4">
        <v>0</v>
      </c>
      <c r="W62" s="4">
        <v>0</v>
      </c>
      <c r="AF62" s="4">
        <v>4038</v>
      </c>
      <c r="AT62" s="4">
        <v>5767.765625</v>
      </c>
      <c r="AU62" s="4">
        <v>3247.3943217641399</v>
      </c>
      <c r="AV62" s="4">
        <v>3247.5179784859301</v>
      </c>
      <c r="BA62" s="4">
        <v>0.14367648959159901</v>
      </c>
      <c r="BB62" s="4">
        <v>1.5642510727047899E-2</v>
      </c>
    </row>
    <row r="63" spans="1:54" x14ac:dyDescent="0.25">
      <c r="A63" s="4" t="s">
        <v>135</v>
      </c>
      <c r="B63" s="4" t="s">
        <v>156</v>
      </c>
      <c r="C63" s="4" t="s">
        <v>66</v>
      </c>
      <c r="D63" s="4">
        <f t="shared" si="0"/>
        <v>0.93454122543334994</v>
      </c>
      <c r="E63" s="4">
        <v>0.23363530635833701</v>
      </c>
      <c r="F63" s="4" t="s">
        <v>67</v>
      </c>
      <c r="G63" s="4" t="s">
        <v>68</v>
      </c>
      <c r="H63" s="4" t="s">
        <v>69</v>
      </c>
      <c r="I63" s="4" t="s">
        <v>69</v>
      </c>
      <c r="J63" s="4" t="s">
        <v>70</v>
      </c>
      <c r="K63" s="4" t="s">
        <v>71</v>
      </c>
      <c r="L63" s="4">
        <v>4.6727061271667498</v>
      </c>
      <c r="O63" s="4">
        <v>0.55092787742614702</v>
      </c>
      <c r="P63" s="4">
        <v>7.0494562387466403E-2</v>
      </c>
      <c r="Q63" s="4">
        <v>20144</v>
      </c>
      <c r="R63" s="4">
        <v>4</v>
      </c>
      <c r="S63" s="4">
        <v>20140</v>
      </c>
      <c r="T63" s="4">
        <v>0</v>
      </c>
      <c r="U63" s="4">
        <v>0</v>
      </c>
      <c r="V63" s="4">
        <v>0</v>
      </c>
      <c r="W63" s="4">
        <v>0</v>
      </c>
      <c r="AF63" s="4">
        <v>4038</v>
      </c>
      <c r="AT63" s="4">
        <v>5843.5909423828098</v>
      </c>
      <c r="AU63" s="4">
        <v>3296.05833671138</v>
      </c>
      <c r="AV63" s="4">
        <v>3296.5642010095598</v>
      </c>
      <c r="BA63" s="4">
        <v>0.37319612503051802</v>
      </c>
      <c r="BB63" s="4">
        <v>0.134159401059151</v>
      </c>
    </row>
    <row r="64" spans="1:54" x14ac:dyDescent="0.25">
      <c r="A64" s="4" t="s">
        <v>136</v>
      </c>
      <c r="B64" s="4" t="s">
        <v>157</v>
      </c>
      <c r="C64" s="4" t="s">
        <v>66</v>
      </c>
      <c r="D64" s="4">
        <f t="shared" si="0"/>
        <v>0</v>
      </c>
      <c r="E64" s="4">
        <v>0</v>
      </c>
      <c r="F64" s="4" t="s">
        <v>67</v>
      </c>
      <c r="G64" s="4" t="s">
        <v>68</v>
      </c>
      <c r="H64" s="4" t="s">
        <v>69</v>
      </c>
      <c r="I64" s="4" t="s">
        <v>69</v>
      </c>
      <c r="J64" s="4" t="s">
        <v>70</v>
      </c>
      <c r="K64" s="4" t="s">
        <v>71</v>
      </c>
      <c r="L64" s="4">
        <v>0</v>
      </c>
      <c r="O64" s="4">
        <v>0.17378063499927501</v>
      </c>
      <c r="P64" s="4">
        <v>0</v>
      </c>
      <c r="Q64" s="4">
        <v>20284</v>
      </c>
      <c r="R64" s="4">
        <v>0</v>
      </c>
      <c r="S64" s="4">
        <v>20284</v>
      </c>
      <c r="T64" s="4">
        <v>0</v>
      </c>
      <c r="U64" s="4">
        <v>0</v>
      </c>
      <c r="V64" s="4">
        <v>0</v>
      </c>
      <c r="W64" s="4">
        <v>0</v>
      </c>
      <c r="AF64" s="4">
        <v>4038</v>
      </c>
      <c r="AT64" s="4">
        <v>0</v>
      </c>
      <c r="AU64" s="4">
        <v>3314.9820972007101</v>
      </c>
      <c r="AV64" s="4">
        <v>3314.9820972007101</v>
      </c>
      <c r="BA64" s="4">
        <v>7.9404577612876906E-2</v>
      </c>
      <c r="BB64" s="4">
        <v>0</v>
      </c>
    </row>
    <row r="65" spans="1:54" x14ac:dyDescent="0.25">
      <c r="A65" s="4" t="s">
        <v>138</v>
      </c>
      <c r="B65" s="4" t="s">
        <v>88</v>
      </c>
      <c r="C65" s="4" t="s">
        <v>66</v>
      </c>
      <c r="D65" s="4">
        <f t="shared" si="0"/>
        <v>33.709527587890605</v>
      </c>
      <c r="E65" s="4">
        <v>8.4273815155029297</v>
      </c>
      <c r="F65" s="4" t="s">
        <v>67</v>
      </c>
      <c r="G65" s="4" t="s">
        <v>68</v>
      </c>
      <c r="H65" s="4" t="s">
        <v>69</v>
      </c>
      <c r="I65" s="4" t="s">
        <v>69</v>
      </c>
      <c r="J65" s="4" t="s">
        <v>70</v>
      </c>
      <c r="K65" s="4" t="s">
        <v>71</v>
      </c>
      <c r="L65" s="4">
        <v>168.54763793945301</v>
      </c>
      <c r="O65" s="4">
        <v>9.8882608413696307</v>
      </c>
      <c r="P65" s="4">
        <v>6.9683141708373997</v>
      </c>
      <c r="Q65" s="4">
        <v>17933</v>
      </c>
      <c r="R65" s="4">
        <v>128</v>
      </c>
      <c r="S65" s="4">
        <v>17805</v>
      </c>
      <c r="T65" s="4">
        <v>0</v>
      </c>
      <c r="U65" s="4">
        <v>0</v>
      </c>
      <c r="V65" s="4">
        <v>0</v>
      </c>
      <c r="W65" s="4">
        <v>0</v>
      </c>
      <c r="AF65" s="4">
        <v>4038</v>
      </c>
      <c r="AT65" s="4">
        <v>5760.55637931824</v>
      </c>
      <c r="AU65" s="4">
        <v>3422.4421120981901</v>
      </c>
      <c r="AV65" s="4">
        <v>3439.1308215279601</v>
      </c>
      <c r="BA65" s="4">
        <v>9.1725015640258807</v>
      </c>
      <c r="BB65" s="4">
        <v>7.6827330589294398</v>
      </c>
    </row>
  </sheetData>
  <pageMargins left="0.75" right="0.75" top="1" bottom="1" header="0.5" footer="0.5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item1.xml><?xml version="1.0" encoding="utf-8"?>
<ct:contentTypeSchema xmlns:ct="http://schemas.microsoft.com/office/2006/metadata/contentType" xmlns:ma="http://schemas.microsoft.com/office/2006/metadata/properties/metaAttributes" ct:_="" ma:_="" ma:contentTypeName="Document" ma:contentTypeID="0x010100B1DBAC9A8EBB174AB39FEB39960190C6" ma:contentTypeVersion="8" ma:contentTypeDescription="Create a new document." ma:contentTypeScope="" ma:versionID="d44a9c050c48a48cee4108979da20280">
  <xsd:schema xmlns:xsd="http://www.w3.org/2001/XMLSchema" xmlns:xs="http://www.w3.org/2001/XMLSchema" xmlns:p="http://schemas.microsoft.com/office/2006/metadata/properties" xmlns:ns2="06fa3542-ff4e-480a-9c6d-be5310cdb800" targetNamespace="http://schemas.microsoft.com/office/2006/metadata/properties" ma:root="true" ma:fieldsID="495c0a36e685f0ba55e7a246b627121f" ns2:_="">
    <xsd:import namespace="06fa3542-ff4e-480a-9c6d-be5310cdb800"/>
    <xsd:element name="properties">
      <xsd:complexType>
        <xsd:sequence>
          <xsd:element name="documentManagement">
            <xsd:complexType>
              <xsd:all>
                <xsd:element ref="ns2:MediaServiceMetadata" minOccurs="0"/>
                <xsd:element ref="ns2:MediaServiceFastMetadata" minOccurs="0"/>
                <xsd:element ref="ns2:MediaServiceAutoTags" minOccurs="0"/>
                <xsd:element ref="ns2:MediaServiceOCR" minOccurs="0"/>
                <xsd:element ref="ns2:MediaServiceGenerationTime" minOccurs="0"/>
                <xsd:element ref="ns2:MediaServiceEventHashCode" minOccurs="0"/>
                <xsd:element ref="ns2:MediaServiceDateTaken" minOccurs="0"/>
                <xsd:element ref="ns2:MediaServiceLocation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06fa3542-ff4e-480a-9c6d-be5310cdb800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8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9" nillable="true" ma:displayName="MediaServiceFastMetadata" ma:hidden="true" ma:internalName="MediaServiceFastMetadata" ma:readOnly="true">
      <xsd:simpleType>
        <xsd:restriction base="dms:Note"/>
      </xsd:simpleType>
    </xsd:element>
    <xsd:element name="MediaServiceAutoTags" ma:index="10" nillable="true" ma:displayName="Tags" ma:internalName="MediaServiceAutoTags" ma:readOnly="true">
      <xsd:simpleType>
        <xsd:restriction base="dms:Text"/>
      </xsd:simpleType>
    </xsd:element>
    <xsd:element name="MediaServiceOCR" ma:index="11" nillable="true" ma:displayName="Extracted Text" ma:internalName="MediaServiceOCR" ma:readOnly="true">
      <xsd:simpleType>
        <xsd:restriction base="dms:Note">
          <xsd:maxLength value="255"/>
        </xsd:restriction>
      </xsd:simpleType>
    </xsd:element>
    <xsd:element name="MediaServiceGenerationTime" ma:index="12" nillable="true" ma:displayName="MediaServiceGenerationTime" ma:hidden="true" ma:internalName="MediaServiceGenerationTime" ma:readOnly="true">
      <xsd:simpleType>
        <xsd:restriction base="dms:Text"/>
      </xsd:simpleType>
    </xsd:element>
    <xsd:element name="MediaServiceEventHashCode" ma:index="13" nillable="true" ma:displayName="MediaServiceEventHashCode" ma:hidden="true" ma:internalName="MediaServiceEventHashCode" ma:readOnly="true">
      <xsd:simpleType>
        <xsd:restriction base="dms:Text"/>
      </xsd:simpleType>
    </xsd:element>
    <xsd:element name="MediaServiceDateTaken" ma:index="14" nillable="true" ma:displayName="MediaServiceDateTaken" ma:hidden="true" ma:internalName="MediaServiceDateTaken" ma:readOnly="true">
      <xsd:simpleType>
        <xsd:restriction base="dms:Text"/>
      </xsd:simpleType>
    </xsd:element>
    <xsd:element name="MediaServiceLocation" ma:index="15" nillable="true" ma:displayName="Location" ma:internalName="MediaServiceLocation" ma:readOnly="true">
      <xsd:simpleType>
        <xsd:restriction base="dms:Text"/>
      </xsd:simple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Content Type"/>
        <xsd:element ref="dc:title" minOccurs="0" maxOccurs="1" ma:index="4" ma:displayName="Title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2.xml><?xml version="1.0" encoding="utf-8"?>
<p:properties xmlns:p="http://schemas.microsoft.com/office/2006/metadata/properties" xmlns:xsi="http://www.w3.org/2001/XMLSchema-instance" xmlns:pc="http://schemas.microsoft.com/office/infopath/2007/PartnerControls">
  <documentManagement/>
</p:properties>
</file>

<file path=customXml/item3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Props1.xml><?xml version="1.0" encoding="utf-8"?>
<ds:datastoreItem xmlns:ds="http://schemas.openxmlformats.org/officeDocument/2006/customXml" ds:itemID="{45E4FC78-26D5-447A-8B22-89DB218A0773}">
  <ds:schemaRefs>
    <ds:schemaRef ds:uri="http://schemas.microsoft.com/office/2006/metadata/contentType"/>
    <ds:schemaRef ds:uri="http://schemas.microsoft.com/office/2006/metadata/properties/metaAttributes"/>
    <ds:schemaRef ds:uri="http://www.w3.org/2001/XMLSchema"/>
    <ds:schemaRef ds:uri="http://schemas.microsoft.com/office/2006/metadata/properties"/>
    <ds:schemaRef ds:uri="06fa3542-ff4e-480a-9c6d-be5310cdb800"/>
    <ds:schemaRef ds:uri="http://schemas.microsoft.com/office/2006/documentManagement/types"/>
    <ds:schemaRef ds:uri="http://schemas.microsoft.com/office/infopath/2007/PartnerControls"/>
    <ds:schemaRef ds:uri="http://schemas.openxmlformats.org/package/2006/metadata/core-properties"/>
    <ds:schemaRef ds:uri="http://purl.org/dc/elements/1.1/"/>
    <ds:schemaRef ds:uri="http://purl.org/dc/terms/"/>
    <ds:schemaRef ds:uri="http://schemas.microsoft.com/internal/obd"/>
  </ds:schemaRefs>
</ds:datastoreItem>
</file>

<file path=customXml/itemProps2.xml><?xml version="1.0" encoding="utf-8"?>
<ds:datastoreItem xmlns:ds="http://schemas.openxmlformats.org/officeDocument/2006/customXml" ds:itemID="{E2555921-269F-428F-BCBC-768EB1B024A7}">
  <ds:schemaRefs>
    <ds:schemaRef ds:uri="http://schemas.microsoft.com/office/2006/metadata/properties"/>
    <ds:schemaRef ds:uri="http://schemas.microsoft.com/office/infopath/2007/PartnerControls"/>
  </ds:schemaRefs>
</ds:datastoreItem>
</file>

<file path=customXml/itemProps3.xml><?xml version="1.0" encoding="utf-8"?>
<ds:datastoreItem xmlns:ds="http://schemas.openxmlformats.org/officeDocument/2006/customXml" ds:itemID="{07B34A3D-D9AD-409D-9898-8A477E6D7A24}">
  <ds:schemaRefs>
    <ds:schemaRef ds:uri="http://schemas.microsoft.com/sharepoint/v3/contenttype/forms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5</vt:i4>
      </vt:variant>
    </vt:vector>
  </HeadingPairs>
  <TitlesOfParts>
    <vt:vector size="5" baseType="lpstr">
      <vt:lpstr>Copies per ul</vt:lpstr>
      <vt:lpstr>ddpcr</vt:lpstr>
      <vt:lpstr>Layout</vt:lpstr>
      <vt:lpstr>Figures</vt:lpstr>
      <vt:lpstr>2021_05_20_Balogh_Project_005&amp;0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Balogh, Steve</dc:creator>
  <cp:lastModifiedBy>Asmus, Ashley</cp:lastModifiedBy>
  <dcterms:created xsi:type="dcterms:W3CDTF">2020-10-23T18:49:45Z</dcterms:created>
  <dcterms:modified xsi:type="dcterms:W3CDTF">2022-01-26T19:43:34Z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ContentTypeId">
    <vt:lpwstr>0x010100B1DBAC9A8EBB174AB39FEB39960190C6</vt:lpwstr>
  </property>
</Properties>
</file>